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updateLinks="always"/>
  <mc:AlternateContent xmlns:mc="http://schemas.openxmlformats.org/markup-compatibility/2006">
    <mc:Choice Requires="x15">
      <x15ac:absPath xmlns:x15ac="http://schemas.microsoft.com/office/spreadsheetml/2010/11/ac" url="D:\Solwis\aaprojekty\magazyny energii\"/>
    </mc:Choice>
  </mc:AlternateContent>
  <xr:revisionPtr revIDLastSave="0" documentId="8_{48743445-F9EA-4D22-8B16-A13538CD7B8C}" xr6:coauthVersionLast="47" xr6:coauthVersionMax="47" xr10:uidLastSave="{00000000-0000-0000-0000-000000000000}"/>
  <bookViews>
    <workbookView xWindow="-108" yWindow="-108" windowWidth="23256" windowHeight="13896" tabRatio="840" firstSheet="1" activeTab="1" xr2:uid="{00000000-000D-0000-FFFF-FFFF00000000}"/>
  </bookViews>
  <sheets>
    <sheet name="1obliczenia" sheetId="2" state="hidden" r:id="rId1"/>
    <sheet name="dane Inwestora i Wykonawcy" sheetId="10" r:id="rId2"/>
    <sheet name="projekt PV" sheetId="1" r:id="rId3"/>
    <sheet name="zgłoszenia magazynów energii" sheetId="9" r:id="rId4"/>
    <sheet name="analiza odgromowa" sheetId="8" r:id="rId5"/>
    <sheet name="obiekty - legenda" sheetId="3" r:id="rId6"/>
  </sheets>
  <externalReferences>
    <externalReference r:id="rId7"/>
  </externalReferences>
  <calcPr calcId="181029"/>
</workbook>
</file>

<file path=xl/calcChain.xml><?xml version="1.0" encoding="utf-8"?>
<calcChain xmlns="http://schemas.openxmlformats.org/spreadsheetml/2006/main">
  <c r="AG2" i="2" l="1"/>
  <c r="W2" i="2"/>
  <c r="W1" i="2"/>
  <c r="AF2" i="2" l="1"/>
  <c r="AF4" i="2" s="1"/>
  <c r="AI2" i="2" s="1"/>
  <c r="B47" i="1" l="1"/>
  <c r="AH2" i="2" s="1"/>
  <c r="AM2" i="2" s="1"/>
  <c r="AN2" i="2" s="1"/>
  <c r="AJ2" i="2" s="1"/>
  <c r="B48" i="1" l="1"/>
  <c r="AK2" i="2" s="1"/>
</calcChain>
</file>

<file path=xl/sharedStrings.xml><?xml version="1.0" encoding="utf-8"?>
<sst xmlns="http://schemas.openxmlformats.org/spreadsheetml/2006/main" count="292" uniqueCount="221">
  <si>
    <t>Arkusz danych do opracowania projektu ppoż mikroinstalacji PV</t>
  </si>
  <si>
    <t>zmienna</t>
  </si>
  <si>
    <t>wartość</t>
  </si>
  <si>
    <t>komentarz / przykłady</t>
  </si>
  <si>
    <t>nazwa lub imię i nazwisko oraz adres inwestora</t>
  </si>
  <si>
    <t>nr telefonu do inwestora</t>
  </si>
  <si>
    <t>adres montażu</t>
  </si>
  <si>
    <t>adres do korespondencji (jeśli inny niż adres montażu)</t>
  </si>
  <si>
    <t>nr działki i obręb (w przypadku obiektów bez nadanego adresu)</t>
  </si>
  <si>
    <t>tylko w przypadku obiektów bez nadanego jeszcze adresu</t>
  </si>
  <si>
    <t>budynek mieszkalny jednorodzinny</t>
  </si>
  <si>
    <t>sposób wykorzystania obiektu/ów (tylko jeśli wybrano "inny" powyżej)</t>
  </si>
  <si>
    <t>NIE DOTYCZY - budynek mieszkalny jednorodzinny lub falownik na zewnątrz budynku</t>
  </si>
  <si>
    <t>liczba kondygnacji</t>
  </si>
  <si>
    <t>(jeśli instalacja na gruncie wpisz "nie dotyczy")</t>
  </si>
  <si>
    <t>w tym kondygnacji podziemnych</t>
  </si>
  <si>
    <t>czy obiekt posiada instrukcję bezpieczeństwa ppoż ? (TAK / NIE)</t>
  </si>
  <si>
    <t>NIE</t>
  </si>
  <si>
    <t>Czy w obiekcie znajdują się strefy zagrożenia wybuchem (np. składowane są gazy techniczne lub strefy te są ujęte w instrukcji bezpieczeństwa ppoż obiektu) ? (TAK / NIE)</t>
  </si>
  <si>
    <t>Dotyczy np. stacji paliw ale też różnego rodzaju magazynów, gdzie składuje się gazy techniczne do spawania itp.</t>
  </si>
  <si>
    <t>dane dot. Instalacji i instalatora</t>
  </si>
  <si>
    <t>nazwa i adres Wykonawcy</t>
  </si>
  <si>
    <t>nr telefonu do Wykonawcy</t>
  </si>
  <si>
    <t>telefon kontaktowy do wykonawcy w sytuacji awaryjnej / pożarowej</t>
  </si>
  <si>
    <t>na ten adres wysyłana jest kopia podpisanego przez rzeczoznawcę projektu oraz faktura VAT</t>
  </si>
  <si>
    <t>imię i nazwisko projektanta/instalatora (osoba podpisująca zgłoszenie do zakładu energetycznego)</t>
  </si>
  <si>
    <t>wystarczający jest poziom uprawnień wymagany do zgłoszenia mikroinstalacji (SEP / UDT / UB)</t>
  </si>
  <si>
    <t>nr. uprawnień projektanta/instalatora (osoba podpisująca zgłoszenie do zakładu energetycznego)</t>
  </si>
  <si>
    <t>na ten adres wysyłana jest wiadomość email inaugurująca procedurę podpisu elektronicznego</t>
  </si>
  <si>
    <t>na ten numer wysyłany jest kod SMS do podpisu elektronicznego</t>
  </si>
  <si>
    <t>data opracowania</t>
  </si>
  <si>
    <t>moc instalacji [kWp]</t>
  </si>
  <si>
    <t>sama cyfra - moc instalacji na modułach np.: 9,86</t>
  </si>
  <si>
    <t>producent i nazwa systemu montażowego</t>
  </si>
  <si>
    <t>producent i dokładny model stosowanych modułów PV</t>
  </si>
  <si>
    <t>Miejsce montażu modułów PV:</t>
  </si>
  <si>
    <t>dach budynku mieszkalnego jednorodzinnego / dach budynku gospodarczego / wiata / konstrukcja na gruncie</t>
  </si>
  <si>
    <t>producent i konkretny model falownika</t>
  </si>
  <si>
    <t>Miejsce montażu falownika :</t>
  </si>
  <si>
    <t>Kondygnacja montażu falownika:</t>
  </si>
  <si>
    <t>np. piwnica (-1), parter (0), poddasze</t>
  </si>
  <si>
    <t>okablowanie solarne: producent, typ i przekrój</t>
  </si>
  <si>
    <t>złączki DC: producent i typ</t>
  </si>
  <si>
    <t>uwaga na kompatybilność złączek solarnych ! =&gt;</t>
  </si>
  <si>
    <t>https://www.solwis.pl/nie-ma-kompatybilnych-zlaczek-solarnych</t>
  </si>
  <si>
    <t>okablowanie AC: typ i przekrój</t>
  </si>
  <si>
    <t>ochronniki przepięciowe AC i DC / RCD (jeśli stosowane)</t>
  </si>
  <si>
    <t>np. ograniczniki przepięć DC: TYP 1+2, ogranicznik przepięć AC: TYP 1+2, wyłącznik różnicowo-prądowy AC 100mA</t>
  </si>
  <si>
    <t>optymalizatory z funkcją ppoż (jeśli zamontowano)</t>
  </si>
  <si>
    <t>sposób rozłączania strony DC</t>
  </si>
  <si>
    <t>np. rozłącznik DC 1000V wbudowany w falownik, optymalizatory SolarEdge, rozłącznik automatyczny DC Projoy</t>
  </si>
  <si>
    <t>Zabezpieczenie nadprądowe AC</t>
  </si>
  <si>
    <r>
      <rPr>
        <sz val="11"/>
        <color rgb="FFFF0000"/>
        <rFont val="Calibri"/>
        <family val="2"/>
        <charset val="238"/>
      </rPr>
      <t>Tego arkusza</t>
    </r>
    <r>
      <rPr>
        <b/>
        <sz val="11"/>
        <color rgb="FFFF0000"/>
        <rFont val="Calibri"/>
        <family val="2"/>
        <charset val="238"/>
      </rPr>
      <t xml:space="preserve"> NIE</t>
    </r>
    <r>
      <rPr>
        <sz val="11"/>
        <color rgb="FFFF0000"/>
        <rFont val="Calibri"/>
        <family val="2"/>
        <charset val="238"/>
      </rPr>
      <t xml:space="preserve"> uzupełniamy</t>
    </r>
  </si>
  <si>
    <t>Ib</t>
  </si>
  <si>
    <t>moc*1000</t>
  </si>
  <si>
    <t>In</t>
  </si>
  <si>
    <t>min. przekrój AC</t>
  </si>
  <si>
    <t>strefy zagrożenia wybuchem</t>
  </si>
  <si>
    <t>rodzaje obiektów:</t>
  </si>
  <si>
    <t>Obowiązek PWP:</t>
  </si>
  <si>
    <t>TAK</t>
  </si>
  <si>
    <t>TAK - jeśli falownik jest w środku obiektu, potrzebne będzie automatyczne rozłączanie strony DC na wejściu przewodów solarnych do obiektu</t>
  </si>
  <si>
    <t>inne</t>
  </si>
  <si>
    <t>NIE (strefa pożarowa nie przekracza 1000 m³ i brak stref zagrożenia wybuchem)</t>
  </si>
  <si>
    <t>I2</t>
  </si>
  <si>
    <t>Iz</t>
  </si>
  <si>
    <t>instrukcja bezpieczeństwa pożarowego</t>
  </si>
  <si>
    <t>do faktury, jeśli faktura będzie na osobę fizyczną, zostaw puste</t>
  </si>
  <si>
    <t>może być data bieżąca lub wsteczna</t>
  </si>
  <si>
    <t>jeśli producent jest nieokreślony to sam rodzaj np. "konstrukcja na dwugwintach na blachodachówkę" itp.</t>
  </si>
  <si>
    <t>np. typu H1Z2Z2-K 4mm2 lub Helukabel, SOLARFLEX-X PV1-F, 4 mm²</t>
  </si>
  <si>
    <t>technologia akumulatora (jeśli zainstalowano)</t>
  </si>
  <si>
    <r>
      <t xml:space="preserve">Obowiązek jest ustanowiony dla wszystkich obiektów </t>
    </r>
    <r>
      <rPr>
        <b/>
        <sz val="12"/>
        <color rgb="FF000000"/>
        <rFont val="Calibri"/>
        <family val="2"/>
        <charset val="238"/>
      </rPr>
      <t>innych</t>
    </r>
    <r>
      <rPr>
        <sz val="12"/>
        <color rgb="FF000000"/>
        <rFont val="Calibri"/>
        <family val="2"/>
        <charset val="238"/>
      </rPr>
      <t xml:space="preserve"> niż budynek mieszkalny jednorodzinny, dla których kubatura </t>
    </r>
    <r>
      <rPr>
        <b/>
        <sz val="12"/>
        <color rgb="FF000000"/>
        <rFont val="Calibri"/>
        <family val="2"/>
        <charset val="238"/>
      </rPr>
      <t>strefy</t>
    </r>
    <r>
      <rPr>
        <sz val="12"/>
        <color rgb="FF000000"/>
        <rFont val="Calibri"/>
        <family val="2"/>
        <charset val="238"/>
      </rPr>
      <t xml:space="preserve"> pożarowej jest wyższa niż 1000 m³. Strefa pożarowa to więcej niż sam budynek - granicą strefy jest ściana oddzielnia ppoż (nie każdy budynek taką ścianę posiada) lub odległość od innych budynków - min. 8 m w zależności od wysokości i innych czynników.</t>
    </r>
  </si>
  <si>
    <r>
      <t>pomocniczo:</t>
    </r>
    <r>
      <rPr>
        <sz val="12"/>
        <color rgb="FF000000"/>
        <rFont val="Calibri"/>
        <family val="2"/>
        <charset val="238"/>
      </rPr>
      <t xml:space="preserve"> wyliczenie min. wartości zab. AC</t>
    </r>
  </si>
  <si>
    <t>www.solwis.pl/akumulatory</t>
  </si>
  <si>
    <t>technologia akumulatorowa</t>
  </si>
  <si>
    <t>LiFePO4</t>
  </si>
  <si>
    <t>Li-ion (wybuchowe)</t>
  </si>
  <si>
    <t>kwasowo-ołowiowe</t>
  </si>
  <si>
    <t>inne niewybuchowe (Ni-CD, Ni-MH)</t>
  </si>
  <si>
    <t>inne: przejdź do arkusza "obiekty - legenda" i wpisz w komórce G6 zamieniając ten tekst</t>
  </si>
  <si>
    <r>
      <t>akumulator (model i</t>
    </r>
    <r>
      <rPr>
        <b/>
        <sz val="12"/>
        <color rgb="FF000000"/>
        <rFont val="Calibri"/>
        <family val="2"/>
        <charset val="238"/>
      </rPr>
      <t xml:space="preserve"> pojemność</t>
    </r>
    <r>
      <rPr>
        <sz val="12"/>
        <color rgb="FF000000"/>
        <rFont val="Calibri"/>
        <family val="2"/>
        <charset val="238"/>
      </rPr>
      <t>)</t>
    </r>
  </si>
  <si>
    <t>1. Uzupełnij dane do projektu</t>
  </si>
  <si>
    <t>lokalizacja przycisków PWP (jeśli istnieją na obiekcie)</t>
  </si>
  <si>
    <t>lokalizacja głównego wyłącznika prądu dla obiektu (na zewnątrz)</t>
  </si>
  <si>
    <t>np.: złącze kablowe na ścianie budynku, zabezpieczenie przedlicznikowe w granicy działki, brak (przyłącze napowietrzne), w innym budynku: …..</t>
  </si>
  <si>
    <t>typowo: przy głównym wejściu do obiektu</t>
  </si>
  <si>
    <t>np. na dachu / na elewacji zewnętrznej wg. rysunku</t>
  </si>
  <si>
    <r>
      <t>pomocniczo:</t>
    </r>
    <r>
      <rPr>
        <sz val="12"/>
        <color rgb="FF000000"/>
        <rFont val="Calibri"/>
        <family val="2"/>
        <charset val="238"/>
      </rPr>
      <t xml:space="preserve"> wyliczenie min. przekroju przewodu AC dla danego sposobu ułożenia (domyślnie B2)</t>
    </r>
  </si>
  <si>
    <t>obliczenia - min. przekrój AC</t>
  </si>
  <si>
    <t>1,11*Ib</t>
  </si>
  <si>
    <t>obliczenia - In</t>
  </si>
  <si>
    <t>3. Masz problem ? Zadzwoń: 728087956</t>
  </si>
  <si>
    <t>(nie edytujemy bez potrzeby - pole obliczeniowe dla falownika 3 faz), uwzględnia zapas temperaturowy 11% dla wył. instalacyjnych B, C, D. Nadpisz jeśli dobierasz mniejsze (np. bez zapasu temperaturowego)</t>
  </si>
  <si>
    <r>
      <t>rodzaj obiektu (</t>
    </r>
    <r>
      <rPr>
        <sz val="12"/>
        <color rgb="FFFF0000"/>
        <rFont val="Calibri"/>
        <family val="2"/>
        <charset val="238"/>
      </rPr>
      <t>wybierz z listy</t>
    </r>
    <r>
      <rPr>
        <sz val="12"/>
        <color rgb="FF000000"/>
        <rFont val="Calibri"/>
        <family val="2"/>
        <charset val="238"/>
      </rPr>
      <t>)</t>
    </r>
  </si>
  <si>
    <r>
      <t>obowiązek stosowania Przeciwpożarowego Wyłącznika Prądu (PWP) - (</t>
    </r>
    <r>
      <rPr>
        <sz val="12"/>
        <color rgb="FFFF0000"/>
        <rFont val="Calibri"/>
        <family val="2"/>
        <charset val="238"/>
      </rPr>
      <t>wybierz z listy</t>
    </r>
    <r>
      <rPr>
        <sz val="12"/>
        <color rgb="FF000000"/>
        <rFont val="Calibri"/>
        <family val="2"/>
        <charset val="238"/>
      </rPr>
      <t>)</t>
    </r>
  </si>
  <si>
    <r>
      <t>pomieszczenie wewnątrz budynku mieszkalnego jednorodzinnego: "</t>
    </r>
    <r>
      <rPr>
        <sz val="12"/>
        <color rgb="FFFF0000"/>
        <rFont val="Calibri"/>
        <family val="2"/>
        <charset val="238"/>
      </rPr>
      <t>nazwa pomieszczenia</t>
    </r>
    <r>
      <rPr>
        <sz val="12"/>
        <color rgb="FF000000"/>
        <rFont val="Calibri"/>
        <family val="2"/>
        <charset val="238"/>
      </rPr>
      <t>" / wewnątrz budynku gospodarczego / wiata / konstrukcja na gruncie / na zewnątrz budynku</t>
    </r>
  </si>
  <si>
    <r>
      <t xml:space="preserve">dotyczy </t>
    </r>
    <r>
      <rPr>
        <b/>
        <sz val="12"/>
        <color rgb="FF000000"/>
        <rFont val="Calibri"/>
        <family val="2"/>
        <charset val="238"/>
      </rPr>
      <t xml:space="preserve">tylko pełnej optymalizacji, </t>
    </r>
    <r>
      <rPr>
        <sz val="12"/>
        <color rgb="FF000000"/>
        <rFont val="Calibri"/>
        <family val="2"/>
        <charset val="238"/>
      </rPr>
      <t>jeśli brak, pozostaw puste</t>
    </r>
  </si>
  <si>
    <r>
      <t xml:space="preserve">(nie edytujemy bez potrzeby - pole obliczeniowe dla falownika 3 faz - wyliczenie tylko ze względu na obciążalność temperaturową dla określonego rodzaju przewodu: YKY/YDY i </t>
    </r>
    <r>
      <rPr>
        <b/>
        <sz val="12"/>
        <color rgb="FF000000"/>
        <rFont val="Calibri"/>
        <family val="2"/>
        <charset val="238"/>
      </rPr>
      <t>sposobu ułożenia B2 wg. tabeli B.5.24,</t>
    </r>
    <r>
      <rPr>
        <sz val="12"/>
        <color rgb="FF000000"/>
        <rFont val="Calibri"/>
        <family val="2"/>
        <charset val="238"/>
      </rPr>
      <t xml:space="preserve"> </t>
    </r>
    <r>
      <rPr>
        <b/>
        <sz val="12"/>
        <color rgb="FF000000"/>
        <rFont val="Calibri"/>
        <family val="2"/>
        <charset val="238"/>
      </rPr>
      <t>prawidłowe</t>
    </r>
    <r>
      <rPr>
        <sz val="12"/>
        <color rgb="FF000000"/>
        <rFont val="Calibri"/>
        <family val="2"/>
        <charset val="238"/>
      </rPr>
      <t xml:space="preserve"> tylko dla wyłączników instalacyjnych o charakterystyce </t>
    </r>
    <r>
      <rPr>
        <b/>
        <sz val="12"/>
        <color rgb="FF000000"/>
        <rFont val="Calibri"/>
        <family val="2"/>
        <charset val="238"/>
      </rPr>
      <t>B, C, D</t>
    </r>
    <r>
      <rPr>
        <sz val="12"/>
        <color rgb="FF000000"/>
        <rFont val="Calibri"/>
        <family val="2"/>
        <charset val="238"/>
      </rPr>
      <t xml:space="preserve"> oraz wkładek</t>
    </r>
    <r>
      <rPr>
        <b/>
        <sz val="12"/>
        <color rgb="FF000000"/>
        <rFont val="Calibri"/>
        <family val="2"/>
        <charset val="238"/>
      </rPr>
      <t xml:space="preserve"> topikowych &gt; 13A. Nadpisz</t>
    </r>
    <r>
      <rPr>
        <sz val="12"/>
        <color rgb="FF000000"/>
        <rFont val="Calibri"/>
        <family val="2"/>
        <charset val="238"/>
      </rPr>
      <t xml:space="preserve"> w przypadku innego wariantu ułożenia.</t>
    </r>
  </si>
  <si>
    <t>adres email projektanta / instalatora odpowiedzialnego</t>
  </si>
  <si>
    <t>numer telefonu projektanta / inst. odpowiedzialnego</t>
  </si>
  <si>
    <t>Numer NIP do faktury</t>
  </si>
  <si>
    <t>adres email do faktury</t>
  </si>
  <si>
    <t>1. B.52.4 instalacja 3-faz, przewód YKY / YDY, 5 lub 4 żyły Cu, ułożenie w peszlu (tabela dla obliczeń domyślnych), B.52.5 instalacja 3-faz, przewody typu YKXS</t>
  </si>
  <si>
    <t>2. B.52.2: inst. 1-faz, przewód YKY / YDY, 5 lub 4 żyły Cu, B.52.3: inst. 1-faz przewody typu YKXS</t>
  </si>
  <si>
    <t>lokalizacja automatycznych rozłączników DC (jeśli zamontowano)</t>
  </si>
  <si>
    <t>instalacja posadowiona na gruncie/wiacie (falownik pod modułami)</t>
  </si>
  <si>
    <t>do 1000 Vdc</t>
  </si>
  <si>
    <t>3. B.52.10 ułożenie E, F, G, przewód typu YKY Cu, po prawej: B.52.11 żyły aluminiowe</t>
  </si>
  <si>
    <t>4. B.52.12 ułożenie E, F, G, przewód typu YKXS Cu, po prawej: B.52.13 żyły aluminiowe</t>
  </si>
  <si>
    <t>złącze: przyłącze od Operatora (punkt rozdziału stron)</t>
  </si>
  <si>
    <t>punkt odbiorczy: falownik</t>
  </si>
  <si>
    <t>długość przewodu AC</t>
  </si>
  <si>
    <t>okablowanie AC: przekrój</t>
  </si>
  <si>
    <t>miejsce montażu magazynu energii</t>
  </si>
  <si>
    <t>instalacja odgromowa</t>
  </si>
  <si>
    <t>czy obiekt posiada instalację odgromową? (TAK / NIE)</t>
  </si>
  <si>
    <t>(zostanie umieszczony na tablicy dla straży pożarnej i zazwyczaj straż poinformuje instalatora o incydencie)</t>
  </si>
  <si>
    <t>więcej:</t>
  </si>
  <si>
    <t>https://www.solwis.pl/kto-moze-podpisywac-projekty-instalacji-kto-powinien</t>
  </si>
  <si>
    <t>np. garaż</t>
  </si>
  <si>
    <t>brak</t>
  </si>
  <si>
    <t>2. Odeślij do opracowania projektu wg. instrukcji na stronie</t>
  </si>
  <si>
    <t>Ile osób przebywa w obiekcie, jeżeli obiekt podzielony jest na strefy podaj liczbę osób na strefę</t>
  </si>
  <si>
    <t>3. Masz problem ? Zadzwoń: 728081860</t>
  </si>
  <si>
    <t>1. Uzupełnij też arkusz "dane do projektu" =&gt; analiza odgromowa jest opracowywana wyłącznie w kontekście projektów PV</t>
  </si>
  <si>
    <t>Jeśli obiekt jest podzielony na strefy, to taka informacja będzie projekcie instalacji odgromowej. Jeśli tego nie ma to znaczy, że rozważamy jedną strefę.</t>
  </si>
  <si>
    <t>dane dot. Obiektu</t>
  </si>
  <si>
    <t>Oznaczenie obiektu/ów</t>
  </si>
  <si>
    <t>elementem wymaganym jest szczegółowe oznaczenie obiektu / obiektów podlegającyh analizie np. jako pinezka na google maps lub załączenie grafiki z oznaczeniami odręcznymi do karty zadania</t>
  </si>
  <si>
    <t>Obiekt otoczony wyższymi obiektami lub drzewami</t>
  </si>
  <si>
    <t>Obiekt otoczony  obiektami lub drzewami o tej samej wysokości lub mniejszymi</t>
  </si>
  <si>
    <t>Obiekt odosobniony: brak w pobliżu innych obiektów</t>
  </si>
  <si>
    <t>Obiekt odosobniony: na szczycie wzgórza lub pagórka</t>
  </si>
  <si>
    <t>Rodzaj linii zasilającej obiekt (strona AC)</t>
  </si>
  <si>
    <t>Linia zakopana</t>
  </si>
  <si>
    <t xml:space="preserve">Linia napowietrzna </t>
  </si>
  <si>
    <t>Współczynnik położenia obiektu</t>
  </si>
  <si>
    <t>Współczynnik środowiska</t>
  </si>
  <si>
    <t xml:space="preserve">Szczególne zagrożenia </t>
  </si>
  <si>
    <t>Brak szczególnego zagrożenia</t>
  </si>
  <si>
    <t>Nisko poziom paniki (nie więcej niż 100 osób)</t>
  </si>
  <si>
    <t>Średni poziom paniki (między 100 a 1000 osób)</t>
  </si>
  <si>
    <t>Trudności ewakuacyjne (osoby wymagające pomocy)</t>
  </si>
  <si>
    <t>Wysoki poziom paniki (powyżej 1000 osób)</t>
  </si>
  <si>
    <t>Zagrożenia do otoczenia lub środowiska</t>
  </si>
  <si>
    <t xml:space="preserve">Skażenie otoczenia lub środowiska </t>
  </si>
  <si>
    <t>Miejskie (wysokość budynków wyższa niż 20m)</t>
  </si>
  <si>
    <t>Miejskie (wysokość budynków od 10 do 20m)</t>
  </si>
  <si>
    <t>Podmiejskie</t>
  </si>
  <si>
    <t xml:space="preserve">Wiejskie </t>
  </si>
  <si>
    <t>rozwiń i wybierz z listy</t>
  </si>
  <si>
    <t>PWP - projektowane maksymalne napięcie na wejście rozłącznika</t>
  </si>
  <si>
    <t>do 1500 Vdc</t>
  </si>
  <si>
    <t>długość w metrach dla liczonego odcinka (norma określa próg spadku napięcia aż do ZK - granicy stron z operatorem OSD). Najlepiej oszacować pełny odcinek do ZK.</t>
  </si>
  <si>
    <t>sama cyfra, przykład: 4. Patrz uwaga wyżej, należy rozpatrywać pełny odcinek do ZK i jeśli przekroje rosną to wystarczy obliczyć dla najcieńszego odcinka najdalej od ZK. Jeśli takie uogólnienie jest niewystarczające, należy rozpisać szczegółowo - zostaną dodane obliczenia dla wszystkich obwodów za dopłatą 50 zł netto / odcinek.</t>
  </si>
  <si>
    <t>Arkusz danych do opracowania analizy w zakresie ryzyka piorunowego / doboru poziomu ochrony odgromowej wg. normy PNHD 62305-2</t>
  </si>
  <si>
    <t>www.solwis.pl/zamow-projekt</t>
  </si>
  <si>
    <t>Taka instrukcja jest obowiązkowa wobec obiektów powyżej 1000 m³ (innych niż budynki mieszkalne jednorodzinne) - ma szczególne znaczenie w przypadku obiektów ze strefami zagrożenia wybuchem.</t>
  </si>
  <si>
    <t>materiał żyły</t>
  </si>
  <si>
    <t>miedź</t>
  </si>
  <si>
    <t>aluminium</t>
  </si>
  <si>
    <t>Liczba przewodów odprowadzających</t>
  </si>
  <si>
    <t>Przewody pionowe prowadzone po elewacji do uziemienia. Norma wymaga min. 2. Do obliczeń szczególnie istotny jest próg 4, czy jest mniejszy niż 4 (&lt;4) czy nie (≥4). Wpisz samą liczbę, np.: 2</t>
  </si>
  <si>
    <r>
      <t xml:space="preserve">W oparciu o poniższe dane wykonamy opracowanie analizy ryzyka w zakresie ochrony odgromowej, obliczymy odstęp separacyjny, potwierdzimy czy oraz jakie (amperarz In/Imp) i jakiego typu (T2/T1+T2) zabezpieczenia odgromowe (klasa LPS) i przepięciowe będą wymagane na przedmiotowym obiekcie. Analiza ta jest </t>
    </r>
    <r>
      <rPr>
        <b/>
        <sz val="12"/>
        <color rgb="FF000000"/>
        <rFont val="Calibri"/>
        <family val="2"/>
        <charset val="238"/>
      </rPr>
      <t>wymagana</t>
    </r>
    <r>
      <rPr>
        <sz val="12"/>
        <color rgb="FF000000"/>
        <rFont val="Calibri"/>
        <family val="2"/>
        <charset val="238"/>
      </rPr>
      <t xml:space="preserve"> w przypadku gdy projektantem na opracowaniu projektowem jest </t>
    </r>
    <r>
      <rPr>
        <b/>
        <sz val="12"/>
        <color rgb="FF000000"/>
        <rFont val="Calibri"/>
        <family val="2"/>
        <charset val="238"/>
      </rPr>
      <t>nasz projektant z Uprawniami Budowlanymi</t>
    </r>
    <r>
      <rPr>
        <sz val="12"/>
        <color rgb="FF000000"/>
        <rFont val="Calibri"/>
        <family val="2"/>
        <charset val="238"/>
      </rPr>
      <t xml:space="preserve">. Jednocześnie analiza ta jest </t>
    </r>
    <r>
      <rPr>
        <b/>
        <sz val="12"/>
        <color rgb="FF000000"/>
        <rFont val="Calibri"/>
        <family val="2"/>
        <charset val="238"/>
      </rPr>
      <t>polecana</t>
    </r>
    <r>
      <rPr>
        <sz val="12"/>
        <color rgb="FF000000"/>
        <rFont val="Calibri"/>
        <family val="2"/>
        <charset val="238"/>
      </rPr>
      <t xml:space="preserve"> do każdego opracowania projektowego.</t>
    </r>
  </si>
  <si>
    <t>Wysokość / wymiary obiektu</t>
  </si>
  <si>
    <r>
      <t xml:space="preserve">w przypadku budynku złożonego wypisz wszystkie obiekty, w przypadku instalacji PV na guncie wystarczy "PV na gruncie". Dodatkowo będziemy odczytywać </t>
    </r>
    <r>
      <rPr>
        <b/>
        <sz val="12"/>
        <color rgb="FF000000"/>
        <rFont val="Calibri"/>
        <family val="2"/>
        <charset val="238"/>
      </rPr>
      <t>wymiary</t>
    </r>
    <r>
      <rPr>
        <sz val="12"/>
        <color rgb="FF000000"/>
        <rFont val="Calibri"/>
        <family val="2"/>
        <charset val="238"/>
      </rPr>
      <t xml:space="preserve"> obiektu z google maps. Jeśli budynku nie ma na mapach / był on przebudowany to wpisz również szerokość i długość podstawy.</t>
    </r>
  </si>
  <si>
    <t>2. Dodaj ten plik do pola "załączniki" w zadaniu:</t>
  </si>
  <si>
    <t>Arkusz danych do do zgłoszeń magazynów energii powyżej 30 kWh</t>
  </si>
  <si>
    <t>2. Dodaj do pola załączniki w zadaniu:</t>
  </si>
  <si>
    <t>dane dot. nieruchomości</t>
  </si>
  <si>
    <t>identyfikator działki ewidencyjnej</t>
  </si>
  <si>
    <t>dane dot. robót budowlanych</t>
  </si>
  <si>
    <t>rodzaj robót</t>
  </si>
  <si>
    <t>zakres i sposób wykonywania</t>
  </si>
  <si>
    <t>technicznie: fundament, posadowienie, sposób kotwienia, sposób wpięcia, etapy prac</t>
  </si>
  <si>
    <t xml:space="preserve">termin rozpoczęcia robót </t>
  </si>
  <si>
    <r>
      <rPr>
        <sz val="12"/>
        <color rgb="FFFF0000"/>
        <rFont val="Calibri"/>
        <family val="2"/>
        <charset val="238"/>
      </rPr>
      <t>podaj dokładną datę (dzień, miesiąc, rok)</t>
    </r>
    <r>
      <rPr>
        <sz val="12"/>
        <color rgb="FF000000"/>
        <rFont val="Calibri"/>
        <family val="2"/>
        <charset val="238"/>
      </rPr>
      <t>, minimum + 21 dni od dnia doręczenia zgłoszenia</t>
    </r>
  </si>
  <si>
    <t>dane dot. magazynu energii oraz obiektu</t>
  </si>
  <si>
    <t>producent i model akumulatora</t>
  </si>
  <si>
    <t>pojemność magazynu energii</t>
  </si>
  <si>
    <t>w kWh, sama cyfra np. 10</t>
  </si>
  <si>
    <t>wysokość magazynu energii</t>
  </si>
  <si>
    <r>
      <t xml:space="preserve">w m, sama cyfra, podaj wartość łączną dla wszystkich jednostek - </t>
    </r>
    <r>
      <rPr>
        <sz val="12"/>
        <color rgb="FFFF0000"/>
        <rFont val="Calibri"/>
        <family val="2"/>
        <charset val="238"/>
      </rPr>
      <t xml:space="preserve">wypełnij zawsze w przypadku magazynu wolnostojącego </t>
    </r>
  </si>
  <si>
    <t>długość magazynu energii</t>
  </si>
  <si>
    <t>szerokość magazynu energii</t>
  </si>
  <si>
    <t>sposób montażu magazynu energii</t>
  </si>
  <si>
    <r>
      <t xml:space="preserve">aktualne zagospodarowanie działki na której zlokalizowano magazyn </t>
    </r>
    <r>
      <rPr>
        <sz val="12"/>
        <color rgb="FFFF0000"/>
        <rFont val="Calibri"/>
        <family val="2"/>
        <charset val="238"/>
      </rPr>
      <t>wolnostojący</t>
    </r>
  </si>
  <si>
    <r>
      <rPr>
        <sz val="12"/>
        <rFont val="Calibri"/>
        <family val="2"/>
        <charset val="238"/>
      </rPr>
      <t>Działka jest obecnie zagospodarowana jako teren … (np. zabudowany budynkiem mieszkalnym / przemysłowym / usługowym / zabudowy produkcyjnej)</t>
    </r>
    <r>
      <rPr>
        <sz val="12"/>
        <color rgb="FFFF0000"/>
        <rFont val="Calibri"/>
        <family val="2"/>
        <charset val="238"/>
      </rPr>
      <t xml:space="preserve"> - wypełnij zawsze w przypadku magazynu wolnostojącego </t>
    </r>
  </si>
  <si>
    <t>Czy instalacja na tym przyłączu jest mikroinstalacją w rozumieniu ustawy o OZE ? (źródło OZE + magazyn z mocą do 50 kW)</t>
  </si>
  <si>
    <r>
      <t>rodzaj obiektu w którym zamontowano magazyn energii (</t>
    </r>
    <r>
      <rPr>
        <sz val="12"/>
        <color rgb="FFFF0000"/>
        <rFont val="Calibri"/>
        <family val="2"/>
        <charset val="238"/>
      </rPr>
      <t>wybierz z listy</t>
    </r>
    <r>
      <rPr>
        <sz val="12"/>
        <color rgb="FF000000"/>
        <rFont val="Calibri"/>
        <family val="2"/>
        <charset val="238"/>
      </rPr>
      <t>)</t>
    </r>
  </si>
  <si>
    <t>NIE DOTYCZY - budynek mieszkalny jednorodzinny lub magazyn energii na zewnątrz budynku</t>
  </si>
  <si>
    <t>magazyn wolnostojący na zewnątrz</t>
  </si>
  <si>
    <t>TAK - jeśli magazyn energii jest w środku obiektu, potrzebne będzie automatyczne rozłączanie strony DC na wejściu przewodów solarnych do obiektu</t>
  </si>
  <si>
    <t>dane dot. Inwestora i Wykonawcy</t>
  </si>
  <si>
    <t xml:space="preserve">kliknij obok w komórce B9 aby wybrać z listy. Pełna rozpiska w arkuszu "obiekty - legenda". </t>
  </si>
  <si>
    <r>
      <t>dotyczy tylko obiektów</t>
    </r>
    <r>
      <rPr>
        <sz val="12"/>
        <color rgb="FFFF0000"/>
        <rFont val="Calibri"/>
        <family val="2"/>
        <charset val="238"/>
      </rPr>
      <t xml:space="preserve"> "innych" z pola B9.</t>
    </r>
    <r>
      <rPr>
        <sz val="12"/>
        <rFont val="Calibri"/>
        <family val="2"/>
        <charset val="238"/>
      </rPr>
      <t xml:space="preserve"> Wpisujemy sposób użytkowania np. sklep, obiekt usługowy, magazyn (czego), budynek gospodarczy, warsztat samochodowy, warsztat stolarski, spichlerz itp.</t>
    </r>
  </si>
  <si>
    <t xml:space="preserve">dane dot. Obiektu </t>
  </si>
  <si>
    <r>
      <t xml:space="preserve">np. B20 =&gt; </t>
    </r>
    <r>
      <rPr>
        <b/>
        <sz val="12"/>
        <color rgb="FF000000"/>
        <rFont val="Calibri"/>
        <family val="2"/>
        <charset val="238"/>
      </rPr>
      <t>sprawdź wyliczenie w kom. B46</t>
    </r>
  </si>
  <si>
    <t>kliknij obok w komórce B39 aby wybrać z listy. Patrz wytyczne dla akumulatorów:</t>
  </si>
  <si>
    <t>sumaryczna moc wyjściowa wszystkich falowników [kW]</t>
  </si>
  <si>
    <r>
      <t>sama cyfra</t>
    </r>
    <r>
      <rPr>
        <sz val="12"/>
        <color rgb="FF000000"/>
        <rFont val="Calibri"/>
        <family val="2"/>
        <charset val="238"/>
      </rPr>
      <t xml:space="preserve"> - podać sumę wszystkich wyjść AC mogących wprowadzać energię do sieci (w tym np. magazynów retrofit w wyjściem AC), przykład: 10 - wykorzystywane do obliczeń pomocniczych zabezpieczeń i przewodów</t>
    </r>
  </si>
  <si>
    <r>
      <t xml:space="preserve">np. YKY 5x4 mm² =&gt; </t>
    </r>
    <r>
      <rPr>
        <b/>
        <sz val="12"/>
        <color rgb="FF000000"/>
        <rFont val="Calibri"/>
        <family val="2"/>
        <charset val="238"/>
      </rPr>
      <t>sprawdź wyliczenie w kom. B47</t>
    </r>
    <r>
      <rPr>
        <sz val="12"/>
        <color rgb="FF000000"/>
        <rFont val="Calibri"/>
        <family val="2"/>
        <charset val="238"/>
      </rPr>
      <t xml:space="preserve"> =&gt; uwaga obliczenia są ustandaryzowane dla okablowania YKY, zastosowanie np. YKXS pozwoli na wykorzystanie niższych przekrojów względem obliczeń</t>
    </r>
  </si>
  <si>
    <t>Arkusz danych do opracowania projektu</t>
  </si>
  <si>
    <r>
      <rPr>
        <b/>
        <sz val="12"/>
        <rFont val="Calibri"/>
        <family val="2"/>
        <charset val="238"/>
      </rPr>
      <t>OPCJONALNE</t>
    </r>
    <r>
      <rPr>
        <sz val="12"/>
        <rFont val="Calibri"/>
        <family val="2"/>
        <charset val="238"/>
      </rPr>
      <t>: wypełnij a dodamy obliczenia dot. spadku napięcia po stronie AC</t>
    </r>
  </si>
  <si>
    <t xml:space="preserve">https://solwis.pl/zgloszenia-magazynow-energii </t>
  </si>
  <si>
    <t>2a. Lub wyślij mailem na zadania@solwis.pl</t>
  </si>
  <si>
    <t>w temacie maila wpisz: nowe zadanie - "nazwa inwestora"</t>
  </si>
  <si>
    <t>w treści wiadomości wpisz zakres zamawianej usługi</t>
  </si>
  <si>
    <t>np. podwieszany na ścianie, na stelażu własnym, stopy systemowe, stopy betonowe układane na gruncie (unikaj słowa "fundament" jeśli możesz)</t>
  </si>
  <si>
    <t>Czyli źródło OZE np. PV/wiatrak + magazyn i całość nie przekracza 50 kW ? Jeśli tak to wypełnij również arkusz projekt PV. Uwaga na pułapki z sumowaniem mocy.</t>
  </si>
  <si>
    <t>budowa wolnostojącego magazynu energii elektrycznej</t>
  </si>
  <si>
    <t>instalowanie magazynu energii elektrycznej w istniejącym budynku</t>
  </si>
  <si>
    <t>jeśli brak, pozostaw puste,  dla magazynów powyżej 30 kWh wypełnij zamiast tego arkusz "zgłoszenia magazynów energii", jeśli magazyn ma wejście EPO/PWP to zapisz tę informację</t>
  </si>
  <si>
    <t>potrzebny dla kuriera do wysyłki tablic</t>
  </si>
  <si>
    <t>3. Masz problem ? Zadzwoń: 791 177 102</t>
  </si>
  <si>
    <r>
      <t xml:space="preserve">można </t>
    </r>
    <r>
      <rPr>
        <b/>
        <sz val="12"/>
        <color rgb="FF000000"/>
        <rFont val="Calibri"/>
        <family val="2"/>
        <charset val="238"/>
      </rPr>
      <t>wykupić</t>
    </r>
    <r>
      <rPr>
        <sz val="12"/>
        <color rgb="FF000000"/>
        <rFont val="Calibri"/>
        <family val="2"/>
        <charset val="238"/>
      </rPr>
      <t xml:space="preserve"> dodatkowo podpis naszego p</t>
    </r>
    <r>
      <rPr>
        <b/>
        <sz val="12"/>
        <color rgb="FF000000"/>
        <rFont val="Calibri"/>
        <family val="2"/>
        <charset val="238"/>
      </rPr>
      <t>rojektanta z Uprawnieniami Budowlanymi</t>
    </r>
    <r>
      <rPr>
        <sz val="12"/>
        <color rgb="FF000000"/>
        <rFont val="Calibri"/>
        <family val="2"/>
        <charset val="238"/>
      </rPr>
      <t xml:space="preserve"> w branży elektrycznej, wtedy wpisz: projektant Solwis. Opłata wg. cennika: www.solwis.pl/cennik</t>
    </r>
  </si>
  <si>
    <r>
      <rPr>
        <b/>
        <sz val="12"/>
        <color rgb="FF000000"/>
        <rFont val="Calibri"/>
        <family val="2"/>
        <charset val="238"/>
      </rPr>
      <t xml:space="preserve">Nie mylić z numerem działki ewidencyjnej.
</t>
    </r>
    <r>
      <rPr>
        <sz val="12"/>
        <color rgb="FF000000"/>
        <rFont val="Calibri"/>
        <family val="2"/>
        <charset val="238"/>
      </rPr>
      <t xml:space="preserve">Identyfikator można sprawdzić najprościej na stronie: https://dzialkopedia.pl/znajdz-dzialke </t>
    </r>
  </si>
  <si>
    <t>wybierz z listy czy magazyn na zewnątrz czy w budynku</t>
  </si>
  <si>
    <t>wybierz z listy</t>
  </si>
  <si>
    <r>
      <t>dotyczy tylko obiektów</t>
    </r>
    <r>
      <rPr>
        <sz val="12"/>
        <color rgb="FFFF0000"/>
        <rFont val="Calibri"/>
        <family val="2"/>
        <charset val="238"/>
      </rPr>
      <t xml:space="preserve"> "innych" z pola B21.</t>
    </r>
    <r>
      <rPr>
        <sz val="12"/>
        <rFont val="Calibri"/>
        <family val="2"/>
        <charset val="238"/>
      </rPr>
      <t xml:space="preserve"> Wpisujemy sposób użytkowania np. sklep, obiekt usługowy, magazyn (czego), budynek gospodarczy, warsztat samochodowy, warsztat stolarski, spichlerz itp.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</si>
</sst>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 x14ac:knownFonts="1"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</font>
    <font>
      <sz val="11"/>
      <color rgb="FF006100"/>
      <name val="Calibri"/>
      <family val="2"/>
      <charset val="238"/>
    </font>
    <font>
      <sz val="11"/>
      <color rgb="FF000000"/>
      <name val="Arial"/>
      <family val="2"/>
      <charset val="238"/>
    </font>
    <font>
      <sz val="12"/>
      <color rgb="FF000000"/>
      <name val="Arial Narrow"/>
      <family val="2"/>
      <charset val="238"/>
    </font>
    <font>
      <sz val="12"/>
      <color rgb="FF000000"/>
      <name val="Calibri"/>
      <family val="2"/>
      <charset val="238"/>
    </font>
    <font>
      <sz val="12"/>
      <color rgb="FFFF0000"/>
      <name val="Calibri"/>
      <family val="2"/>
      <charset val="238"/>
    </font>
    <font>
      <b/>
      <sz val="11"/>
      <color rgb="FFFF0000"/>
      <name val="Calibri"/>
      <family val="2"/>
      <charset val="238"/>
    </font>
    <font>
      <u/>
      <sz val="11"/>
      <color theme="10"/>
      <name val="Calibri"/>
      <family val="2"/>
      <charset val="238"/>
    </font>
    <font>
      <sz val="11"/>
      <color rgb="FF000000"/>
      <name val="Calibri"/>
      <family val="2"/>
      <charset val="238"/>
      <scheme val="minor"/>
    </font>
    <font>
      <sz val="12"/>
      <name val="Calibri"/>
      <family val="2"/>
      <charset val="238"/>
    </font>
    <font>
      <b/>
      <sz val="12"/>
      <color rgb="FF000000"/>
      <name val="Calibri"/>
      <family val="2"/>
      <charset val="238"/>
    </font>
    <font>
      <sz val="12"/>
      <color rgb="FF000000"/>
      <name val="Calibri"/>
      <family val="2"/>
      <charset val="238"/>
      <scheme val="minor"/>
    </font>
    <font>
      <u/>
      <sz val="12"/>
      <color theme="1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2"/>
      <color theme="1"/>
      <name val="Calibri"/>
      <family val="2"/>
      <charset val="238"/>
    </font>
    <font>
      <u/>
      <sz val="14"/>
      <color theme="10"/>
      <name val="Calibri"/>
      <family val="2"/>
      <charset val="238"/>
    </font>
    <font>
      <sz val="14"/>
      <color rgb="FF000000"/>
      <name val="Calibri"/>
      <family val="2"/>
      <charset val="238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2"/>
      <name val="Calibri"/>
      <family val="2"/>
      <charset val="238"/>
    </font>
  </fonts>
  <fills count="39">
    <fill>
      <patternFill patternType="none"/>
    </fill>
    <fill>
      <patternFill patternType="gray125"/>
    </fill>
    <fill>
      <patternFill patternType="solid">
        <fgColor rgb="FFC6EFCE"/>
        <bgColor rgb="FFD7E4BD"/>
      </patternFill>
    </fill>
    <fill>
      <patternFill patternType="solid">
        <fgColor rgb="FFFFFF00"/>
        <bgColor rgb="FFFFFF00"/>
      </patternFill>
    </fill>
    <fill>
      <patternFill patternType="solid">
        <fgColor rgb="FFFFFFCC"/>
        <bgColor rgb="FFFFFFFF"/>
      </patternFill>
    </fill>
    <fill>
      <patternFill patternType="solid">
        <fgColor rgb="FFFFFF00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6">
    <xf numFmtId="0" fontId="0" fillId="0" borderId="0"/>
    <xf numFmtId="0" fontId="3" fillId="2" borderId="0" applyBorder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2" applyNumberFormat="0" applyFill="0" applyAlignment="0" applyProtection="0"/>
    <xf numFmtId="0" fontId="21" fillId="0" borderId="3" applyNumberFormat="0" applyFill="0" applyAlignment="0" applyProtection="0"/>
    <xf numFmtId="0" fontId="22" fillId="0" borderId="4" applyNumberFormat="0" applyFill="0" applyAlignment="0" applyProtection="0"/>
    <xf numFmtId="0" fontId="22" fillId="0" borderId="0" applyNumberFormat="0" applyFill="0" applyBorder="0" applyAlignment="0" applyProtection="0"/>
    <xf numFmtId="0" fontId="23" fillId="8" borderId="0" applyNumberFormat="0" applyBorder="0" applyAlignment="0" applyProtection="0"/>
    <xf numFmtId="0" fontId="24" fillId="9" borderId="0" applyNumberFormat="0" applyBorder="0" applyAlignment="0" applyProtection="0"/>
    <xf numFmtId="0" fontId="25" fillId="10" borderId="0" applyNumberFormat="0" applyBorder="0" applyAlignment="0" applyProtection="0"/>
    <xf numFmtId="0" fontId="26" fillId="11" borderId="5" applyNumberFormat="0" applyAlignment="0" applyProtection="0"/>
    <xf numFmtId="0" fontId="27" fillId="12" borderId="6" applyNumberFormat="0" applyAlignment="0" applyProtection="0"/>
    <xf numFmtId="0" fontId="28" fillId="12" borderId="5" applyNumberFormat="0" applyAlignment="0" applyProtection="0"/>
    <xf numFmtId="0" fontId="29" fillId="0" borderId="7" applyNumberFormat="0" applyFill="0" applyAlignment="0" applyProtection="0"/>
    <xf numFmtId="0" fontId="30" fillId="13" borderId="8" applyNumberFormat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10" applyNumberFormat="0" applyFill="0" applyAlignment="0" applyProtection="0"/>
    <xf numFmtId="0" fontId="34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34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34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34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34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34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0" borderId="0"/>
    <xf numFmtId="0" fontId="1" fillId="14" borderId="9" applyNumberFormat="0" applyFont="0" applyAlignment="0" applyProtection="0"/>
  </cellStyleXfs>
  <cellXfs count="68">
    <xf numFmtId="0" fontId="0" fillId="0" borderId="0" xfId="0"/>
    <xf numFmtId="0" fontId="2" fillId="0" borderId="0" xfId="0" applyFon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0" fillId="0" borderId="0" xfId="0" applyNumberFormat="1"/>
    <xf numFmtId="0" fontId="4" fillId="0" borderId="0" xfId="0" applyFont="1"/>
    <xf numFmtId="49" fontId="0" fillId="0" borderId="0" xfId="0" applyNumberFormat="1" applyAlignment="1">
      <alignment vertical="top" wrapText="1"/>
    </xf>
    <xf numFmtId="2" fontId="0" fillId="0" borderId="0" xfId="0" applyNumberFormat="1"/>
    <xf numFmtId="0" fontId="4" fillId="0" borderId="0" xfId="0" applyFont="1" applyAlignment="1">
      <alignment wrapText="1"/>
    </xf>
    <xf numFmtId="0" fontId="10" fillId="0" borderId="0" xfId="0" applyFont="1"/>
    <xf numFmtId="49" fontId="0" fillId="5" borderId="0" xfId="0" applyNumberFormat="1" applyFill="1"/>
    <xf numFmtId="0" fontId="2" fillId="3" borderId="0" xfId="0" applyFont="1" applyFill="1"/>
    <xf numFmtId="0" fontId="5" fillId="0" borderId="0" xfId="0" applyFont="1"/>
    <xf numFmtId="0" fontId="0" fillId="3" borderId="0" xfId="0" applyFill="1"/>
    <xf numFmtId="0" fontId="6" fillId="0" borderId="0" xfId="0" applyFont="1" applyAlignment="1">
      <alignment wrapText="1"/>
    </xf>
    <xf numFmtId="0" fontId="6" fillId="0" borderId="0" xfId="0" applyFont="1"/>
    <xf numFmtId="0" fontId="7" fillId="0" borderId="1" xfId="0" applyFont="1" applyBorder="1"/>
    <xf numFmtId="0" fontId="13" fillId="0" borderId="0" xfId="0" applyFont="1"/>
    <xf numFmtId="0" fontId="9" fillId="0" borderId="0" xfId="3" applyFill="1"/>
    <xf numFmtId="0" fontId="7" fillId="0" borderId="1" xfId="0" applyFont="1" applyBorder="1" applyAlignment="1">
      <alignment wrapText="1"/>
    </xf>
    <xf numFmtId="0" fontId="7" fillId="0" borderId="0" xfId="0" applyFont="1"/>
    <xf numFmtId="0" fontId="14" fillId="5" borderId="0" xfId="3" applyFont="1" applyFill="1"/>
    <xf numFmtId="0" fontId="6" fillId="4" borderId="1" xfId="0" applyFont="1" applyFill="1" applyBorder="1" applyAlignment="1">
      <alignment horizontal="center"/>
    </xf>
    <xf numFmtId="0" fontId="12" fillId="0" borderId="0" xfId="0" applyFont="1"/>
    <xf numFmtId="0" fontId="15" fillId="0" borderId="0" xfId="0" applyFont="1" applyAlignment="1">
      <alignment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49" fontId="15" fillId="0" borderId="0" xfId="0" applyNumberFormat="1" applyFont="1"/>
    <xf numFmtId="0" fontId="6" fillId="0" borderId="1" xfId="0" applyFont="1" applyBorder="1"/>
    <xf numFmtId="0" fontId="6" fillId="0" borderId="1" xfId="0" applyFont="1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2" fillId="0" borderId="1" xfId="0" applyFont="1" applyBorder="1"/>
    <xf numFmtId="0" fontId="6" fillId="0" borderId="1" xfId="0" applyFont="1" applyBorder="1" applyAlignment="1">
      <alignment horizontal="center" vertical="center"/>
    </xf>
    <xf numFmtId="49" fontId="0" fillId="7" borderId="0" xfId="0" applyNumberFormat="1" applyFill="1"/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9" fillId="5" borderId="0" xfId="3" applyFill="1" applyAlignment="1">
      <alignment wrapText="1"/>
    </xf>
    <xf numFmtId="0" fontId="6" fillId="0" borderId="1" xfId="0" applyFont="1" applyBorder="1" applyAlignment="1">
      <alignment horizontal="center"/>
    </xf>
    <xf numFmtId="3" fontId="6" fillId="0" borderId="1" xfId="0" applyNumberFormat="1" applyFont="1" applyBorder="1" applyAlignment="1">
      <alignment horizontal="center"/>
    </xf>
    <xf numFmtId="0" fontId="6" fillId="6" borderId="1" xfId="0" applyFont="1" applyFill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3" fontId="6" fillId="6" borderId="1" xfId="0" applyNumberFormat="1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6" fillId="6" borderId="1" xfId="0" applyFont="1" applyFill="1" applyBorder="1" applyAlignment="1">
      <alignment horizontal="center"/>
    </xf>
    <xf numFmtId="0" fontId="16" fillId="0" borderId="1" xfId="0" applyFont="1" applyBorder="1" applyAlignment="1">
      <alignment horizontal="left"/>
    </xf>
    <xf numFmtId="0" fontId="18" fillId="0" borderId="0" xfId="0" applyFont="1" applyAlignment="1">
      <alignment horizontal="center"/>
    </xf>
    <xf numFmtId="0" fontId="6" fillId="0" borderId="1" xfId="0" applyFont="1" applyBorder="1" applyAlignment="1">
      <alignment vertical="center"/>
    </xf>
    <xf numFmtId="0" fontId="6" fillId="6" borderId="1" xfId="0" applyFont="1" applyFill="1" applyBorder="1" applyAlignment="1">
      <alignment vertical="center"/>
    </xf>
    <xf numFmtId="0" fontId="6" fillId="0" borderId="0" xfId="0" applyFont="1" applyAlignment="1">
      <alignment vertical="center"/>
    </xf>
    <xf numFmtId="0" fontId="9" fillId="0" borderId="0" xfId="3" applyAlignment="1">
      <alignment horizontal="left"/>
    </xf>
    <xf numFmtId="0" fontId="6" fillId="6" borderId="1" xfId="0" applyFont="1" applyFill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/>
    </xf>
    <xf numFmtId="0" fontId="0" fillId="6" borderId="1" xfId="0" applyFill="1" applyBorder="1"/>
    <xf numFmtId="2" fontId="6" fillId="0" borderId="1" xfId="0" applyNumberFormat="1" applyFont="1" applyBorder="1" applyAlignment="1">
      <alignment horizontal="center"/>
    </xf>
    <xf numFmtId="0" fontId="14" fillId="0" borderId="0" xfId="3" applyFont="1"/>
    <xf numFmtId="0" fontId="14" fillId="0" borderId="0" xfId="3" applyFont="1" applyAlignment="1">
      <alignment horizontal="left"/>
    </xf>
    <xf numFmtId="0" fontId="14" fillId="0" borderId="0" xfId="3" applyFont="1" applyFill="1"/>
    <xf numFmtId="0" fontId="6" fillId="3" borderId="1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1" fillId="5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wrapText="1"/>
    </xf>
    <xf numFmtId="0" fontId="17" fillId="0" borderId="0" xfId="3" applyFont="1" applyAlignment="1">
      <alignment horizontal="center"/>
    </xf>
    <xf numFmtId="0" fontId="18" fillId="0" borderId="0" xfId="0" applyFont="1" applyAlignment="1">
      <alignment horizontal="center"/>
    </xf>
  </cellXfs>
  <cellStyles count="46">
    <cellStyle name="20% — akcent 1" xfId="21" builtinId="30" customBuiltin="1"/>
    <cellStyle name="20% — akcent 2" xfId="25" builtinId="34" customBuiltin="1"/>
    <cellStyle name="20% — akcent 3" xfId="29" builtinId="38" customBuiltin="1"/>
    <cellStyle name="20% — akcent 4" xfId="33" builtinId="42" customBuiltin="1"/>
    <cellStyle name="20% — akcent 5" xfId="37" builtinId="46" customBuiltin="1"/>
    <cellStyle name="20% — akcent 6" xfId="41" builtinId="50" customBuiltin="1"/>
    <cellStyle name="40% — akcent 1" xfId="22" builtinId="31" customBuiltin="1"/>
    <cellStyle name="40% — akcent 2" xfId="26" builtinId="35" customBuiltin="1"/>
    <cellStyle name="40% — akcent 3" xfId="30" builtinId="39" customBuiltin="1"/>
    <cellStyle name="40% — akcent 4" xfId="34" builtinId="43" customBuiltin="1"/>
    <cellStyle name="40% — akcent 5" xfId="38" builtinId="47" customBuiltin="1"/>
    <cellStyle name="40% — akcent 6" xfId="42" builtinId="51" customBuiltin="1"/>
    <cellStyle name="60% — akcent 1" xfId="23" builtinId="32" customBuiltin="1"/>
    <cellStyle name="60% — akcent 2" xfId="27" builtinId="36" customBuiltin="1"/>
    <cellStyle name="60% — akcent 3" xfId="31" builtinId="40" customBuiltin="1"/>
    <cellStyle name="60% — akcent 4" xfId="35" builtinId="44" customBuiltin="1"/>
    <cellStyle name="60% — akcent 5" xfId="39" builtinId="48" customBuiltin="1"/>
    <cellStyle name="60% — akcent 6" xfId="43" builtinId="52" customBuiltin="1"/>
    <cellStyle name="Akcent 1" xfId="20" builtinId="29" customBuiltin="1"/>
    <cellStyle name="Akcent 2" xfId="24" builtinId="33" customBuiltin="1"/>
    <cellStyle name="Akcent 3" xfId="28" builtinId="37" customBuiltin="1"/>
    <cellStyle name="Akcent 4" xfId="32" builtinId="41" customBuiltin="1"/>
    <cellStyle name="Akcent 5" xfId="36" builtinId="45" customBuiltin="1"/>
    <cellStyle name="Akcent 6" xfId="40" builtinId="49" customBuiltin="1"/>
    <cellStyle name="Dane wejściowe" xfId="12" builtinId="20" customBuiltin="1"/>
    <cellStyle name="Dane wyjściowe" xfId="13" builtinId="21" customBuiltin="1"/>
    <cellStyle name="Dobry" xfId="9" builtinId="26" customBuiltin="1"/>
    <cellStyle name="Excel Built-in Good" xfId="1" xr:uid="{00000000-0005-0000-0000-000000000000}"/>
    <cellStyle name="Hiperłącze" xfId="3" builtinId="8"/>
    <cellStyle name="Hiperłącze 2" xfId="2" xr:uid="{00000000-0005-0000-0000-000002000000}"/>
    <cellStyle name="Komórka połączona" xfId="15" builtinId="24" customBuiltin="1"/>
    <cellStyle name="Komórka zaznaczona" xfId="16" builtinId="23" customBuiltin="1"/>
    <cellStyle name="Nagłówek 1" xfId="5" builtinId="16" customBuiltin="1"/>
    <cellStyle name="Nagłówek 2" xfId="6" builtinId="17" customBuiltin="1"/>
    <cellStyle name="Nagłówek 3" xfId="7" builtinId="18" customBuiltin="1"/>
    <cellStyle name="Nagłówek 4" xfId="8" builtinId="19" customBuiltin="1"/>
    <cellStyle name="Neutralny" xfId="11" builtinId="28" customBuiltin="1"/>
    <cellStyle name="Normalny" xfId="0" builtinId="0"/>
    <cellStyle name="Normalny 2" xfId="44" xr:uid="{1B8E6776-E16C-4384-8629-608AAC50986B}"/>
    <cellStyle name="Obliczenia" xfId="14" builtinId="22" customBuiltin="1"/>
    <cellStyle name="Suma" xfId="19" builtinId="25" customBuiltin="1"/>
    <cellStyle name="Tekst objaśnienia" xfId="18" builtinId="53" customBuiltin="1"/>
    <cellStyle name="Tekst ostrzeżenia" xfId="17" builtinId="11" customBuiltin="1"/>
    <cellStyle name="Tytuł" xfId="4" builtinId="15" customBuiltin="1"/>
    <cellStyle name="Uwaga 2" xfId="45" xr:uid="{3FCD2DA4-FA83-411D-ADEA-9B1D5BA539D4}"/>
    <cellStyle name="Zły" xfId="10" builtinId="27" customBuiltin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61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7E4B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FCE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22222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D8E4B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wmf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.png"/><Relationship Id="rId3" Type="http://schemas.openxmlformats.org/officeDocument/2006/relationships/image" Target="../media/image6.png"/><Relationship Id="rId7" Type="http://schemas.openxmlformats.org/officeDocument/2006/relationships/image" Target="../media/image9.png"/><Relationship Id="rId2" Type="http://schemas.openxmlformats.org/officeDocument/2006/relationships/image" Target="../media/image5.png"/><Relationship Id="rId1" Type="http://schemas.openxmlformats.org/officeDocument/2006/relationships/image" Target="../media/image4.png"/><Relationship Id="rId6" Type="http://schemas.openxmlformats.org/officeDocument/2006/relationships/image" Target="../media/image8.png"/><Relationship Id="rId11" Type="http://schemas.openxmlformats.org/officeDocument/2006/relationships/image" Target="../media/image13.png"/><Relationship Id="rId5" Type="http://schemas.openxmlformats.org/officeDocument/2006/relationships/image" Target="../media/image7.png"/><Relationship Id="rId10" Type="http://schemas.openxmlformats.org/officeDocument/2006/relationships/image" Target="../media/image12.png"/><Relationship Id="rId4" Type="http://schemas.openxmlformats.org/officeDocument/2006/relationships/image" Target="../media/image2.png"/><Relationship Id="rId9" Type="http://schemas.openxmlformats.org/officeDocument/2006/relationships/image" Target="../media/image1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32</xdr:col>
      <xdr:colOff>390600</xdr:colOff>
      <xdr:row>11</xdr:row>
      <xdr:rowOff>57240</xdr:rowOff>
    </xdr:from>
    <xdr:to>
      <xdr:col>35</xdr:col>
      <xdr:colOff>415417</xdr:colOff>
      <xdr:row>15</xdr:row>
      <xdr:rowOff>63000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24897064" y="5091883"/>
          <a:ext cx="1813757" cy="7677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22</xdr:col>
      <xdr:colOff>452437</xdr:colOff>
      <xdr:row>6</xdr:row>
      <xdr:rowOff>0</xdr:rowOff>
    </xdr:from>
    <xdr:to>
      <xdr:col>30</xdr:col>
      <xdr:colOff>1683498</xdr:colOff>
      <xdr:row>53</xdr:row>
      <xdr:rowOff>145748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59250" y="1619250"/>
          <a:ext cx="6851650" cy="9389761"/>
        </a:xfrm>
        <a:prstGeom prst="rect">
          <a:avLst/>
        </a:prstGeom>
      </xdr:spPr>
    </xdr:pic>
    <xdr:clientData/>
  </xdr:twoCellAnchor>
  <xdr:twoCellAnchor>
    <xdr:from>
      <xdr:col>46</xdr:col>
      <xdr:colOff>628650</xdr:colOff>
      <xdr:row>22</xdr:row>
      <xdr:rowOff>28575</xdr:rowOff>
    </xdr:from>
    <xdr:to>
      <xdr:col>46</xdr:col>
      <xdr:colOff>1809750</xdr:colOff>
      <xdr:row>24</xdr:row>
      <xdr:rowOff>104775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375975" y="10506075"/>
          <a:ext cx="11811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539077</xdr:colOff>
      <xdr:row>53</xdr:row>
      <xdr:rowOff>14222</xdr:rowOff>
    </xdr:from>
    <xdr:to>
      <xdr:col>2</xdr:col>
      <xdr:colOff>3614625</xdr:colOff>
      <xdr:row>66</xdr:row>
      <xdr:rowOff>103171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9077" y="18369457"/>
          <a:ext cx="10505048" cy="2711125"/>
        </a:xfrm>
        <a:prstGeom prst="rect">
          <a:avLst/>
        </a:prstGeom>
      </xdr:spPr>
    </xdr:pic>
    <xdr:clientData/>
  </xdr:twoCellAnchor>
  <xdr:twoCellAnchor editAs="oneCell">
    <xdr:from>
      <xdr:col>0</xdr:col>
      <xdr:colOff>1523234</xdr:colOff>
      <xdr:row>142</xdr:row>
      <xdr:rowOff>168090</xdr:rowOff>
    </xdr:from>
    <xdr:to>
      <xdr:col>2</xdr:col>
      <xdr:colOff>1496967</xdr:colOff>
      <xdr:row>190</xdr:row>
      <xdr:rowOff>17317</xdr:rowOff>
    </xdr:to>
    <xdr:pic>
      <xdr:nvPicPr>
        <xdr:cNvPr id="10" name="Obraz 9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3234" y="35657119"/>
          <a:ext cx="7403233" cy="9531110"/>
        </a:xfrm>
        <a:prstGeom prst="rect">
          <a:avLst/>
        </a:prstGeom>
      </xdr:spPr>
    </xdr:pic>
    <xdr:clientData/>
  </xdr:twoCellAnchor>
  <xdr:twoCellAnchor editAs="oneCell">
    <xdr:from>
      <xdr:col>2</xdr:col>
      <xdr:colOff>1649985</xdr:colOff>
      <xdr:row>142</xdr:row>
      <xdr:rowOff>149678</xdr:rowOff>
    </xdr:from>
    <xdr:to>
      <xdr:col>6</xdr:col>
      <xdr:colOff>487161</xdr:colOff>
      <xdr:row>189</xdr:row>
      <xdr:rowOff>190500</xdr:rowOff>
    </xdr:to>
    <xdr:pic>
      <xdr:nvPicPr>
        <xdr:cNvPr id="11" name="Obraz 10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79485" y="35827607"/>
          <a:ext cx="7015069" cy="9633857"/>
        </a:xfrm>
        <a:prstGeom prst="rect">
          <a:avLst/>
        </a:prstGeom>
      </xdr:spPr>
    </xdr:pic>
    <xdr:clientData/>
  </xdr:twoCellAnchor>
  <xdr:twoCellAnchor editAs="oneCell">
    <xdr:from>
      <xdr:col>0</xdr:col>
      <xdr:colOff>1765674</xdr:colOff>
      <xdr:row>90</xdr:row>
      <xdr:rowOff>171288</xdr:rowOff>
    </xdr:from>
    <xdr:to>
      <xdr:col>2</xdr:col>
      <xdr:colOff>1187824</xdr:colOff>
      <xdr:row>137</xdr:row>
      <xdr:rowOff>63263</xdr:rowOff>
    </xdr:to>
    <xdr:pic>
      <xdr:nvPicPr>
        <xdr:cNvPr id="12" name="Obraz 11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65674" y="25330895"/>
          <a:ext cx="6851650" cy="9389761"/>
        </a:xfrm>
        <a:prstGeom prst="rect">
          <a:avLst/>
        </a:prstGeom>
      </xdr:spPr>
    </xdr:pic>
    <xdr:clientData/>
  </xdr:twoCellAnchor>
  <xdr:twoCellAnchor editAs="oneCell">
    <xdr:from>
      <xdr:col>2</xdr:col>
      <xdr:colOff>1592037</xdr:colOff>
      <xdr:row>90</xdr:row>
      <xdr:rowOff>61185</xdr:rowOff>
    </xdr:from>
    <xdr:to>
      <xdr:col>6</xdr:col>
      <xdr:colOff>335426</xdr:colOff>
      <xdr:row>137</xdr:row>
      <xdr:rowOff>163285</xdr:rowOff>
    </xdr:to>
    <xdr:pic>
      <xdr:nvPicPr>
        <xdr:cNvPr id="13" name="Obraz 12"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21537" y="25220792"/>
          <a:ext cx="6921282" cy="9599886"/>
        </a:xfrm>
        <a:prstGeom prst="rect">
          <a:avLst/>
        </a:prstGeom>
      </xdr:spPr>
    </xdr:pic>
    <xdr:clientData/>
  </xdr:twoCellAnchor>
  <xdr:twoCellAnchor editAs="oneCell">
    <xdr:from>
      <xdr:col>0</xdr:col>
      <xdr:colOff>593481</xdr:colOff>
      <xdr:row>66</xdr:row>
      <xdr:rowOff>197826</xdr:rowOff>
    </xdr:from>
    <xdr:to>
      <xdr:col>2</xdr:col>
      <xdr:colOff>3656135</xdr:colOff>
      <xdr:row>85</xdr:row>
      <xdr:rowOff>194503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3481" y="20185672"/>
          <a:ext cx="10492154" cy="3755389"/>
        </a:xfrm>
        <a:prstGeom prst="rect">
          <a:avLst/>
        </a:prstGeom>
      </xdr:spPr>
    </xdr:pic>
    <xdr:clientData/>
  </xdr:twoCellAnchor>
  <xdr:twoCellAnchor editAs="oneCell">
    <xdr:from>
      <xdr:col>0</xdr:col>
      <xdr:colOff>3620299</xdr:colOff>
      <xdr:row>282</xdr:row>
      <xdr:rowOff>136871</xdr:rowOff>
    </xdr:from>
    <xdr:to>
      <xdr:col>2</xdr:col>
      <xdr:colOff>3323903</xdr:colOff>
      <xdr:row>293</xdr:row>
      <xdr:rowOff>20891</xdr:rowOff>
    </xdr:to>
    <xdr:pic>
      <xdr:nvPicPr>
        <xdr:cNvPr id="8" name="Obraz 7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20299" y="63687671"/>
          <a:ext cx="7133104" cy="20842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612322</xdr:colOff>
      <xdr:row>194</xdr:row>
      <xdr:rowOff>190500</xdr:rowOff>
    </xdr:from>
    <xdr:to>
      <xdr:col>2</xdr:col>
      <xdr:colOff>93635</xdr:colOff>
      <xdr:row>234</xdr:row>
      <xdr:rowOff>155863</xdr:rowOff>
    </xdr:to>
    <xdr:pic>
      <xdr:nvPicPr>
        <xdr:cNvPr id="9" name="Obraz 8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612322" y="46139100"/>
          <a:ext cx="6910813" cy="7966362"/>
        </a:xfrm>
        <a:prstGeom prst="rect">
          <a:avLst/>
        </a:prstGeom>
      </xdr:spPr>
    </xdr:pic>
    <xdr:clientData/>
  </xdr:twoCellAnchor>
  <xdr:twoCellAnchor editAs="oneCell">
    <xdr:from>
      <xdr:col>2</xdr:col>
      <xdr:colOff>537882</xdr:colOff>
      <xdr:row>195</xdr:row>
      <xdr:rowOff>35017</xdr:rowOff>
    </xdr:from>
    <xdr:to>
      <xdr:col>4</xdr:col>
      <xdr:colOff>394165</xdr:colOff>
      <xdr:row>234</xdr:row>
      <xdr:rowOff>71436</xdr:rowOff>
    </xdr:to>
    <xdr:pic>
      <xdr:nvPicPr>
        <xdr:cNvPr id="14" name="Obraz 13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7967382" y="46183642"/>
          <a:ext cx="6866683" cy="7837393"/>
        </a:xfrm>
        <a:prstGeom prst="rect">
          <a:avLst/>
        </a:prstGeom>
      </xdr:spPr>
    </xdr:pic>
    <xdr:clientData/>
  </xdr:twoCellAnchor>
  <xdr:twoCellAnchor editAs="oneCell">
    <xdr:from>
      <xdr:col>0</xdr:col>
      <xdr:colOff>695325</xdr:colOff>
      <xdr:row>237</xdr:row>
      <xdr:rowOff>50489</xdr:rowOff>
    </xdr:from>
    <xdr:to>
      <xdr:col>2</xdr:col>
      <xdr:colOff>103909</xdr:colOff>
      <xdr:row>277</xdr:row>
      <xdr:rowOff>120416</xdr:rowOff>
    </xdr:to>
    <xdr:pic>
      <xdr:nvPicPr>
        <xdr:cNvPr id="15" name="Obraz 14">
          <a:extLst>
            <a:ext uri="{FF2B5EF4-FFF2-40B4-BE49-F238E27FC236}">
              <a16:creationId xmlns:a16="http://schemas.microsoft.com/office/drawing/2014/main" id="{00000000-0008-0000-03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695325" y="54600164"/>
          <a:ext cx="6838084" cy="8070926"/>
        </a:xfrm>
        <a:prstGeom prst="rect">
          <a:avLst/>
        </a:prstGeom>
      </xdr:spPr>
    </xdr:pic>
    <xdr:clientData/>
  </xdr:twoCellAnchor>
  <xdr:twoCellAnchor editAs="oneCell">
    <xdr:from>
      <xdr:col>2</xdr:col>
      <xdr:colOff>571500</xdr:colOff>
      <xdr:row>237</xdr:row>
      <xdr:rowOff>180974</xdr:rowOff>
    </xdr:from>
    <xdr:to>
      <xdr:col>4</xdr:col>
      <xdr:colOff>376624</xdr:colOff>
      <xdr:row>277</xdr:row>
      <xdr:rowOff>76200</xdr:rowOff>
    </xdr:to>
    <xdr:pic>
      <xdr:nvPicPr>
        <xdr:cNvPr id="16" name="Obraz 15">
          <a:extLst>
            <a:ext uri="{FF2B5EF4-FFF2-40B4-BE49-F238E27FC236}">
              <a16:creationId xmlns:a16="http://schemas.microsoft.com/office/drawing/2014/main" id="{00000000-0008-0000-03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8001000" y="54730649"/>
          <a:ext cx="6815524" cy="789622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P\Documents\arkusz_danych_1.22_-_uzgodnienia_ppoz_pv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ne projektu"/>
      <sheetName val="1obliczenia"/>
      <sheetName val="obiekty - legenda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solwis.pl/zamow-projekt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solwis.pl/kto-moze-podpisywac-projekty-instalacji-kto-powinien" TargetMode="External"/><Relationship Id="rId2" Type="http://schemas.openxmlformats.org/officeDocument/2006/relationships/hyperlink" Target="https://www.solwis.pl/nie-ma-kompatybilnych-zlaczek-solarnych" TargetMode="External"/><Relationship Id="rId1" Type="http://schemas.openxmlformats.org/officeDocument/2006/relationships/hyperlink" Target="http://www.solwis.pl/akumulatory" TargetMode="External"/><Relationship Id="rId6" Type="http://schemas.openxmlformats.org/officeDocument/2006/relationships/drawing" Target="../drawings/drawing2.xm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://www.solwis.pl/zamow-projekt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hyperlink" Target="https://solwis.pl/zgloszenia-magazynow-energii" TargetMode="External"/><Relationship Id="rId1" Type="http://schemas.openxmlformats.org/officeDocument/2006/relationships/hyperlink" Target="http://www.solwis.pl/zamow-projekt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solwis.pl/kto-moze-podpisywac-projekty-instalacji-kto-powinien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I21"/>
  <sheetViews>
    <sheetView topLeftCell="A5" zoomScale="85" zoomScaleNormal="85" workbookViewId="0">
      <selection activeCell="B12" sqref="B12"/>
    </sheetView>
  </sheetViews>
  <sheetFormatPr defaultColWidth="8.6640625" defaultRowHeight="14.4" x14ac:dyDescent="0.3"/>
  <cols>
    <col min="1" max="1" width="37" customWidth="1"/>
    <col min="2" max="2" width="13" customWidth="1"/>
    <col min="4" max="4" width="9" bestFit="1" customWidth="1"/>
    <col min="5" max="5" width="10.6640625" customWidth="1"/>
    <col min="6" max="6" width="12.44140625" customWidth="1"/>
    <col min="7" max="7" width="20.88671875" customWidth="1"/>
    <col min="8" max="8" width="12.6640625" bestFit="1" customWidth="1"/>
    <col min="9" max="9" width="8.88671875" bestFit="1" customWidth="1"/>
    <col min="10" max="10" width="9" bestFit="1" customWidth="1"/>
    <col min="11" max="14" width="8.88671875" bestFit="1" customWidth="1"/>
    <col min="15" max="15" width="11.88671875" customWidth="1"/>
    <col min="17" max="17" width="8.88671875" bestFit="1" customWidth="1"/>
    <col min="18" max="18" width="6.44140625" customWidth="1"/>
    <col min="19" max="20" width="9" bestFit="1" customWidth="1"/>
    <col min="21" max="22" width="8.88671875" bestFit="1" customWidth="1"/>
    <col min="23" max="23" width="19.44140625" customWidth="1"/>
    <col min="24" max="25" width="8.88671875" bestFit="1" customWidth="1"/>
    <col min="27" max="29" width="8.88671875" bestFit="1" customWidth="1"/>
    <col min="30" max="30" width="12.44140625" customWidth="1"/>
    <col min="31" max="31" width="26.6640625" customWidth="1"/>
    <col min="32" max="35" width="9" bestFit="1" customWidth="1"/>
    <col min="38" max="38" width="9" customWidth="1"/>
    <col min="39" max="40" width="8.88671875" bestFit="1" customWidth="1"/>
    <col min="41" max="41" width="17.88671875" customWidth="1"/>
    <col min="42" max="42" width="18.6640625" customWidth="1"/>
    <col min="43" max="43" width="13.88671875" customWidth="1"/>
    <col min="44" max="44" width="20.44140625" customWidth="1"/>
    <col min="45" max="45" width="22.5546875" customWidth="1"/>
    <col min="46" max="46" width="15.6640625" customWidth="1"/>
    <col min="47" max="47" width="78.5546875" customWidth="1"/>
    <col min="48" max="48" width="30.33203125" customWidth="1"/>
    <col min="49" max="49" width="15.5546875" customWidth="1"/>
    <col min="50" max="50" width="13.109375" customWidth="1"/>
    <col min="51" max="51" width="17" customWidth="1"/>
    <col min="53" max="53" width="8" customWidth="1"/>
    <col min="55" max="55" width="12.44140625" customWidth="1"/>
    <col min="56" max="56" width="12.33203125" customWidth="1"/>
    <col min="57" max="57" width="9.88671875" customWidth="1"/>
    <col min="58" max="58" width="11" customWidth="1"/>
    <col min="59" max="59" width="14.44140625" customWidth="1"/>
    <col min="62" max="62" width="17" customWidth="1"/>
    <col min="64" max="64" width="14.44140625" customWidth="1"/>
    <col min="65" max="65" width="14" customWidth="1"/>
    <col min="73" max="73" width="20.44140625" customWidth="1"/>
    <col min="74" max="74" width="8.88671875" bestFit="1" customWidth="1"/>
    <col min="75" max="76" width="10.44140625" customWidth="1"/>
    <col min="78" max="78" width="8.88671875" bestFit="1" customWidth="1"/>
    <col min="79" max="80" width="13.6640625" bestFit="1" customWidth="1"/>
    <col min="83" max="84" width="9.5546875" bestFit="1" customWidth="1"/>
    <col min="85" max="85" width="16.44140625" customWidth="1"/>
  </cols>
  <sheetData>
    <row r="1" spans="1:87" ht="30" hidden="1" customHeight="1" x14ac:dyDescent="0.3">
      <c r="A1" s="11" t="s">
        <v>52</v>
      </c>
      <c r="W1" t="str">
        <f>'projekt PV'!A31</f>
        <v>sumaryczna moc wyjściowa wszystkich falowników [kW]</v>
      </c>
      <c r="AB1" s="4"/>
      <c r="AF1" t="s">
        <v>53</v>
      </c>
      <c r="AG1" t="s">
        <v>54</v>
      </c>
      <c r="AH1" t="s">
        <v>55</v>
      </c>
      <c r="AI1" t="s">
        <v>91</v>
      </c>
      <c r="AJ1" t="s">
        <v>89</v>
      </c>
      <c r="AK1" t="s">
        <v>56</v>
      </c>
      <c r="AM1" t="s">
        <v>64</v>
      </c>
      <c r="AN1" t="s">
        <v>65</v>
      </c>
      <c r="AO1" s="12"/>
      <c r="AW1" s="13"/>
      <c r="AX1" s="13"/>
      <c r="BA1" s="17"/>
      <c r="BE1" s="2"/>
      <c r="BF1" s="2"/>
      <c r="BG1" s="2"/>
      <c r="BH1" s="24"/>
      <c r="BI1" s="24"/>
      <c r="BJ1" s="24"/>
      <c r="BK1" s="24"/>
      <c r="BL1" s="24"/>
      <c r="BM1" s="24"/>
      <c r="BN1" s="24"/>
      <c r="BO1" s="24"/>
      <c r="BP1" s="24"/>
      <c r="BQ1" s="2"/>
      <c r="BR1" s="2"/>
      <c r="BS1" s="24"/>
      <c r="BT1" s="24"/>
      <c r="BU1" s="24"/>
      <c r="BZ1" s="2"/>
      <c r="CE1" s="4"/>
    </row>
    <row r="2" spans="1:87" s="4" customFormat="1" ht="34.5" hidden="1" customHeight="1" x14ac:dyDescent="0.3">
      <c r="W2" s="4">
        <f>'projekt PV'!B31</f>
        <v>0</v>
      </c>
      <c r="AF2" s="4">
        <f>ROUND(AG2/(1.73*400*1),2)</f>
        <v>0</v>
      </c>
      <c r="AG2" s="4">
        <f>'projekt PV'!B31*1000</f>
        <v>0</v>
      </c>
      <c r="AH2" s="34">
        <f>'projekt PV'!B47</f>
        <v>6</v>
      </c>
      <c r="AI2" s="4">
        <f>IF(AF4&gt;=6,IF(AF4&gt;=10,IF(AF4&gt;=16,IF(AF4&gt;=20,IF(AF4&gt;=25,IF(AF4&gt;=32,IF(AF4&gt;=40,IF(AF4&gt;=50,IF(AF4&gt;=63,IF(AF4&gt;=80,IF(AF4&gt;=100,IF(AF4&gt;=125,IF(AF4&gt;=160,IF(AF4&gt;=200,IF(AF4&gt;=224,IF(AF4&gt;=250,IF(AF4&gt;=300,IF(AF4&gt;=315,IF(AF4&gt;=400,"wyliczyć odrębnie",400),315),300),250),224),200),160),125),100),80),63),50),40),32),25),20),16),10),6)</f>
        <v>6</v>
      </c>
      <c r="AJ2" s="4" t="str">
        <f>IF(AH2&gt;15,IF(AH2&gt;20,IF(AH2&gt;27,IF(AH2&gt;34,IF(AH2&gt;46,IF(AH2&gt;62,IF(AH2&gt;80,IF(AH2&gt;99,IF(AH2&gt;118,IF(AN2&gt;149,IF(AN2&gt;179,IF(AN2&gt;206,IF(AN2&gt;225,IF(AN2&gt;255,IF(AN2&gt;297,IF(AN2&gt;339,IF(AN2&gt;464,"wyliczyć odrębnie"),"300 mm2 w ułożeniu B2 wg. Tablicy B.52.4"),"240 mm2 w ułożeniu B2 wg. Tablicy B.52.4"),"185 mm2 w ułożeniu B2 wg. Tablicy B.52.4"),"150 mm2 w ułożeniu B2 wg. Tablicy B.52.4"),"120 mm2 w ułożeniu B2 wg. Tablicy B.52.4"),"95 mm2 w ułożeniu B2 wg. Tablicy B.52.4"),"70 mm2 w ułożeniu B2 wg. Tablicy B.52.4"),"50 mm2 w ułożeniu B2 wg. Tablicy B.52.4"),"35 mm2 w ułożeniu B2 wg. Tablicy B.52.4"),"25 mm2 w ułożeniu B2 wg. Tablicy B.52.4"),"16 mm2 w ułożeniu B2 wg. Tablicy B.52.4"),"10 mm2 w ułożeniu B2 wg. Tablicy B.52.4"),"6 mm2 w ułożeniu B2 wg. Tablicy B.52.4"),"4 mm2 w ułożeniu B2 wg. Tablicy B.52.4"),"2,5 mm2 w ułożeniu B2 wg. Tablicy B.52.4"),"1,5 mm2 w ułożeniu B2 wg. Tablicy B.52.4")</f>
        <v>1,5 mm2 w ułożeniu B2 wg. Tablicy B.52.4</v>
      </c>
      <c r="AK2" s="4" t="str">
        <f>'projekt PV'!B48</f>
        <v>1,5 mm2 w ułożeniu B2 wg. Tablicy B.52.4</v>
      </c>
      <c r="AM2" s="4">
        <f>1.45*AH2</f>
        <v>8.6999999999999993</v>
      </c>
      <c r="AN2" s="4">
        <f>AM2/1.45</f>
        <v>6</v>
      </c>
      <c r="BU2" s="3"/>
    </row>
    <row r="3" spans="1:87" ht="35.25" hidden="1" customHeight="1" x14ac:dyDescent="0.3">
      <c r="AF3" t="s">
        <v>90</v>
      </c>
      <c r="BU3" s="2"/>
      <c r="CG3" s="27"/>
      <c r="CH3" s="2"/>
      <c r="CI3" s="2"/>
    </row>
    <row r="4" spans="1:87" ht="22.5" hidden="1" customHeight="1" x14ac:dyDescent="0.3">
      <c r="AF4" s="10">
        <f>AF2*1.11</f>
        <v>0</v>
      </c>
      <c r="BU4" s="2"/>
    </row>
    <row r="5" spans="1:87" ht="25.5" customHeight="1" x14ac:dyDescent="0.3">
      <c r="BU5" s="2"/>
    </row>
    <row r="6" spans="1:87" x14ac:dyDescent="0.3">
      <c r="F6" s="1"/>
      <c r="AU6" s="5"/>
    </row>
    <row r="7" spans="1:87" ht="16.5" customHeight="1" x14ac:dyDescent="0.3">
      <c r="AU7" s="3"/>
      <c r="AV7" s="6"/>
      <c r="AX7" s="4"/>
    </row>
    <row r="9" spans="1:87" ht="18.75" customHeight="1" x14ac:dyDescent="0.3">
      <c r="AO9" s="7"/>
      <c r="AU9" s="6"/>
      <c r="AV9" s="6"/>
      <c r="AX9" s="4"/>
    </row>
    <row r="10" spans="1:87" ht="21.75" customHeight="1" x14ac:dyDescent="0.3">
      <c r="AI10" s="7"/>
      <c r="AU10" s="6"/>
      <c r="AX10" s="4"/>
    </row>
    <row r="11" spans="1:87" x14ac:dyDescent="0.3">
      <c r="AV11" s="6"/>
    </row>
    <row r="13" spans="1:87" x14ac:dyDescent="0.3">
      <c r="AV13" s="5"/>
    </row>
    <row r="14" spans="1:87" x14ac:dyDescent="0.3">
      <c r="AV14" s="5"/>
    </row>
    <row r="15" spans="1:87" x14ac:dyDescent="0.3">
      <c r="AV15" s="5"/>
    </row>
    <row r="16" spans="1:87" x14ac:dyDescent="0.3">
      <c r="AV16" s="5"/>
    </row>
    <row r="17" spans="47:48" x14ac:dyDescent="0.3">
      <c r="AV17" s="5"/>
    </row>
    <row r="20" spans="47:48" ht="24" customHeight="1" x14ac:dyDescent="0.3">
      <c r="AU20" s="26"/>
    </row>
    <row r="21" spans="47:48" x14ac:dyDescent="0.3">
      <c r="AU21" s="25"/>
    </row>
  </sheetData>
  <sheetProtection algorithmName="SHA-512" hashValue="v/TKVzwUxXE1Kp5ArB+6ZD6QuzV6xIas8QvT5umtFC24k4sl6elVfLtvkl+DP2NbT+Yopu+/L0KFxFn7XRlioQ==" saltValue="2pF2KKOwCiLU6lWQmuLaUg==" spinCount="100000" sheet="1" objects="1" scenarios="1" selectLockedCells="1" selectUnlockedCells="1"/>
  <pageMargins left="0.7" right="0.7" top="0.75" bottom="0.75" header="0.51180555555555496" footer="0.51180555555555496"/>
  <pageSetup paperSize="9" firstPageNumber="0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ED2719-A3A1-4D33-B831-9125BE8C3C4C}">
  <dimension ref="A1:C17"/>
  <sheetViews>
    <sheetView tabSelected="1" workbookViewId="0">
      <selection activeCell="B6" sqref="B6"/>
    </sheetView>
  </sheetViews>
  <sheetFormatPr defaultRowHeight="14.4" x14ac:dyDescent="0.3"/>
  <cols>
    <col min="1" max="1" width="53.33203125" customWidth="1"/>
    <col min="2" max="2" width="56.33203125" customWidth="1"/>
    <col min="3" max="3" width="69.5546875" customWidth="1"/>
  </cols>
  <sheetData>
    <row r="1" spans="1:3" ht="15.6" x14ac:dyDescent="0.3">
      <c r="A1" s="60" t="s">
        <v>203</v>
      </c>
      <c r="B1" s="60"/>
      <c r="C1" s="60"/>
    </row>
    <row r="2" spans="1:3" ht="15.6" x14ac:dyDescent="0.3">
      <c r="A2" s="20"/>
      <c r="B2" s="36"/>
      <c r="C2" s="15"/>
    </row>
    <row r="3" spans="1:3" ht="15.6" x14ac:dyDescent="0.3">
      <c r="A3" s="20" t="s">
        <v>82</v>
      </c>
      <c r="B3" s="36"/>
      <c r="C3" s="15"/>
    </row>
    <row r="4" spans="1:3" ht="15.6" x14ac:dyDescent="0.3">
      <c r="A4" s="20" t="s">
        <v>167</v>
      </c>
      <c r="B4" s="51" t="s">
        <v>157</v>
      </c>
      <c r="C4" s="15"/>
    </row>
    <row r="5" spans="1:3" ht="15.6" x14ac:dyDescent="0.3">
      <c r="A5" s="20" t="s">
        <v>206</v>
      </c>
      <c r="B5" s="15" t="s">
        <v>207</v>
      </c>
      <c r="C5" s="15" t="s">
        <v>208</v>
      </c>
    </row>
    <row r="6" spans="1:3" ht="15.6" x14ac:dyDescent="0.3">
      <c r="A6" s="20" t="s">
        <v>92</v>
      </c>
      <c r="B6" s="36"/>
      <c r="C6" s="15"/>
    </row>
    <row r="8" spans="1:3" ht="15.6" x14ac:dyDescent="0.3">
      <c r="A8" s="33" t="s">
        <v>1</v>
      </c>
      <c r="B8" s="33" t="s">
        <v>2</v>
      </c>
      <c r="C8" s="33" t="s">
        <v>3</v>
      </c>
    </row>
    <row r="9" spans="1:3" ht="15.6" x14ac:dyDescent="0.3">
      <c r="A9" s="59" t="s">
        <v>194</v>
      </c>
      <c r="B9" s="59"/>
      <c r="C9" s="59"/>
    </row>
    <row r="10" spans="1:3" ht="15.6" x14ac:dyDescent="0.3">
      <c r="A10" s="28" t="s">
        <v>4</v>
      </c>
      <c r="B10" s="55"/>
      <c r="C10" s="28"/>
    </row>
    <row r="11" spans="1:3" ht="15.6" x14ac:dyDescent="0.3">
      <c r="A11" s="28" t="s">
        <v>5</v>
      </c>
      <c r="B11" s="55"/>
      <c r="C11" s="28" t="s">
        <v>214</v>
      </c>
    </row>
    <row r="12" spans="1:3" ht="15.6" x14ac:dyDescent="0.3">
      <c r="A12" s="28" t="s">
        <v>6</v>
      </c>
      <c r="B12" s="55"/>
      <c r="C12" s="28"/>
    </row>
    <row r="13" spans="1:3" ht="15.6" x14ac:dyDescent="0.3">
      <c r="A13" s="28" t="s">
        <v>7</v>
      </c>
      <c r="B13" s="55"/>
      <c r="C13" s="28"/>
    </row>
    <row r="14" spans="1:3" ht="31.2" x14ac:dyDescent="0.3">
      <c r="A14" s="29" t="s">
        <v>8</v>
      </c>
      <c r="B14" s="55"/>
      <c r="C14" s="28" t="s">
        <v>9</v>
      </c>
    </row>
    <row r="15" spans="1:3" ht="15.6" x14ac:dyDescent="0.3">
      <c r="A15" s="28" t="s">
        <v>21</v>
      </c>
      <c r="B15" s="55"/>
      <c r="C15" s="28"/>
    </row>
    <row r="16" spans="1:3" ht="15.6" x14ac:dyDescent="0.3">
      <c r="A16" s="28" t="s">
        <v>22</v>
      </c>
      <c r="B16" s="55"/>
      <c r="C16" s="28"/>
    </row>
    <row r="17" spans="1:3" ht="15.6" x14ac:dyDescent="0.3">
      <c r="A17" s="28" t="s">
        <v>30</v>
      </c>
      <c r="B17" s="53"/>
      <c r="C17" s="29" t="s">
        <v>68</v>
      </c>
    </row>
  </sheetData>
  <mergeCells count="2">
    <mergeCell ref="A9:C9"/>
    <mergeCell ref="A1:C1"/>
  </mergeCells>
  <hyperlinks>
    <hyperlink ref="B4" r:id="rId1" xr:uid="{A9129A3B-6545-4A52-9E76-4C6F62BC5E2F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296"/>
  <sheetViews>
    <sheetView topLeftCell="A4" zoomScaleNormal="100" workbookViewId="0">
      <selection activeCell="C27" sqref="C27"/>
    </sheetView>
  </sheetViews>
  <sheetFormatPr defaultColWidth="8.6640625" defaultRowHeight="15.6" x14ac:dyDescent="0.3"/>
  <cols>
    <col min="1" max="1" width="55.109375" style="15" customWidth="1"/>
    <col min="2" max="2" width="56.33203125" style="36" customWidth="1"/>
    <col min="3" max="3" width="69.109375" style="15" customWidth="1"/>
    <col min="4" max="4" width="36" style="15" customWidth="1"/>
    <col min="5" max="16384" width="8.6640625" style="15"/>
  </cols>
  <sheetData>
    <row r="1" spans="1:3" x14ac:dyDescent="0.3">
      <c r="A1" s="60" t="s">
        <v>0</v>
      </c>
      <c r="B1" s="60"/>
      <c r="C1" s="60"/>
    </row>
    <row r="2" spans="1:3" x14ac:dyDescent="0.3">
      <c r="A2" s="20"/>
    </row>
    <row r="3" spans="1:3" x14ac:dyDescent="0.3">
      <c r="A3" s="20" t="s">
        <v>82</v>
      </c>
    </row>
    <row r="4" spans="1:3" x14ac:dyDescent="0.3">
      <c r="A4" s="20" t="s">
        <v>167</v>
      </c>
      <c r="B4" s="57" t="s">
        <v>157</v>
      </c>
    </row>
    <row r="5" spans="1:3" customFormat="1" x14ac:dyDescent="0.3">
      <c r="A5" s="20" t="s">
        <v>206</v>
      </c>
      <c r="B5" s="15" t="s">
        <v>207</v>
      </c>
      <c r="C5" s="15" t="s">
        <v>208</v>
      </c>
    </row>
    <row r="6" spans="1:3" x14ac:dyDescent="0.3">
      <c r="A6" s="20" t="s">
        <v>215</v>
      </c>
    </row>
    <row r="8" spans="1:3" x14ac:dyDescent="0.3">
      <c r="A8" s="33" t="s">
        <v>1</v>
      </c>
      <c r="B8" s="33" t="s">
        <v>2</v>
      </c>
      <c r="C8" s="33" t="s">
        <v>3</v>
      </c>
    </row>
    <row r="9" spans="1:3" x14ac:dyDescent="0.3">
      <c r="A9" s="59" t="s">
        <v>197</v>
      </c>
      <c r="B9" s="59"/>
      <c r="C9" s="59"/>
    </row>
    <row r="10" spans="1:3" ht="33.75" customHeight="1" x14ac:dyDescent="0.3">
      <c r="A10" s="28" t="s">
        <v>94</v>
      </c>
      <c r="B10" s="41" t="s">
        <v>10</v>
      </c>
      <c r="C10" s="29" t="s">
        <v>195</v>
      </c>
    </row>
    <row r="11" spans="1:3" ht="47.25" customHeight="1" x14ac:dyDescent="0.3">
      <c r="A11" s="29" t="s">
        <v>11</v>
      </c>
      <c r="B11" s="40"/>
      <c r="C11" s="29" t="s">
        <v>196</v>
      </c>
    </row>
    <row r="12" spans="1:3" ht="77.25" customHeight="1" x14ac:dyDescent="0.3">
      <c r="A12" s="29" t="s">
        <v>95</v>
      </c>
      <c r="B12" s="41" t="s">
        <v>12</v>
      </c>
      <c r="C12" s="29" t="s">
        <v>72</v>
      </c>
    </row>
    <row r="13" spans="1:3" x14ac:dyDescent="0.3">
      <c r="A13" s="28" t="s">
        <v>13</v>
      </c>
      <c r="B13" s="40"/>
      <c r="C13" s="29" t="s">
        <v>14</v>
      </c>
    </row>
    <row r="14" spans="1:3" x14ac:dyDescent="0.3">
      <c r="A14" s="28" t="s">
        <v>15</v>
      </c>
      <c r="B14" s="40"/>
      <c r="C14" s="29" t="s">
        <v>14</v>
      </c>
    </row>
    <row r="15" spans="1:3" ht="48" customHeight="1" x14ac:dyDescent="0.3">
      <c r="A15" s="29" t="s">
        <v>16</v>
      </c>
      <c r="B15" s="42"/>
      <c r="C15" s="29" t="s">
        <v>158</v>
      </c>
    </row>
    <row r="16" spans="1:3" ht="51" customHeight="1" x14ac:dyDescent="0.3">
      <c r="A16" s="29" t="s">
        <v>18</v>
      </c>
      <c r="B16" s="41" t="s">
        <v>17</v>
      </c>
      <c r="C16" s="29" t="s">
        <v>19</v>
      </c>
    </row>
    <row r="17" spans="1:4" ht="19.5" customHeight="1" x14ac:dyDescent="0.3">
      <c r="A17" s="28" t="s">
        <v>116</v>
      </c>
      <c r="B17" s="43" t="s">
        <v>17</v>
      </c>
      <c r="C17" s="29"/>
    </row>
    <row r="18" spans="1:4" x14ac:dyDescent="0.3">
      <c r="A18" s="59" t="s">
        <v>20</v>
      </c>
      <c r="B18" s="59"/>
      <c r="C18" s="59"/>
    </row>
    <row r="19" spans="1:4" s="14" customFormat="1" ht="31.5" customHeight="1" x14ac:dyDescent="0.3">
      <c r="A19" s="29" t="s">
        <v>23</v>
      </c>
      <c r="B19" s="40"/>
      <c r="C19" s="29" t="s">
        <v>117</v>
      </c>
    </row>
    <row r="20" spans="1:4" hidden="1" x14ac:dyDescent="0.3">
      <c r="A20" s="28" t="s">
        <v>101</v>
      </c>
      <c r="B20" s="40"/>
      <c r="C20" s="28" t="s">
        <v>67</v>
      </c>
    </row>
    <row r="21" spans="1:4" ht="31.2" hidden="1" x14ac:dyDescent="0.3">
      <c r="A21" s="28" t="s">
        <v>102</v>
      </c>
      <c r="B21" s="40"/>
      <c r="C21" s="29" t="s">
        <v>24</v>
      </c>
    </row>
    <row r="22" spans="1:4" ht="31.2" x14ac:dyDescent="0.3">
      <c r="A22" s="29" t="s">
        <v>25</v>
      </c>
      <c r="B22" s="40"/>
      <c r="C22" s="29" t="s">
        <v>26</v>
      </c>
      <c r="D22" s="15" t="s">
        <v>118</v>
      </c>
    </row>
    <row r="23" spans="1:4" ht="52.5" customHeight="1" x14ac:dyDescent="0.3">
      <c r="A23" s="29" t="s">
        <v>27</v>
      </c>
      <c r="B23" s="40"/>
      <c r="C23" s="29" t="s">
        <v>216</v>
      </c>
      <c r="D23" s="38" t="s">
        <v>119</v>
      </c>
    </row>
    <row r="24" spans="1:4" ht="31.2" x14ac:dyDescent="0.3">
      <c r="A24" s="28" t="s">
        <v>99</v>
      </c>
      <c r="B24" s="40"/>
      <c r="C24" s="29" t="s">
        <v>28</v>
      </c>
    </row>
    <row r="25" spans="1:4" x14ac:dyDescent="0.3">
      <c r="A25" s="28" t="s">
        <v>100</v>
      </c>
      <c r="B25" s="40"/>
      <c r="C25" s="28" t="s">
        <v>29</v>
      </c>
    </row>
    <row r="26" spans="1:4" x14ac:dyDescent="0.3">
      <c r="A26" s="28" t="s">
        <v>31</v>
      </c>
      <c r="B26" s="53"/>
      <c r="C26" s="28" t="s">
        <v>32</v>
      </c>
    </row>
    <row r="27" spans="1:4" ht="31.5" customHeight="1" x14ac:dyDescent="0.3">
      <c r="A27" s="28" t="s">
        <v>33</v>
      </c>
      <c r="B27" s="40"/>
      <c r="C27" s="29" t="s">
        <v>69</v>
      </c>
    </row>
    <row r="28" spans="1:4" x14ac:dyDescent="0.3">
      <c r="A28" s="28" t="s">
        <v>34</v>
      </c>
      <c r="B28" s="40"/>
      <c r="C28" s="28"/>
    </row>
    <row r="29" spans="1:4" ht="28.8" hidden="1" x14ac:dyDescent="0.3">
      <c r="A29" s="30" t="s">
        <v>35</v>
      </c>
      <c r="B29" s="44"/>
      <c r="C29" s="31" t="s">
        <v>36</v>
      </c>
    </row>
    <row r="30" spans="1:4" x14ac:dyDescent="0.3">
      <c r="A30" s="28" t="s">
        <v>37</v>
      </c>
      <c r="B30" s="40"/>
      <c r="C30" s="28"/>
    </row>
    <row r="31" spans="1:4" ht="61.95" customHeight="1" x14ac:dyDescent="0.3">
      <c r="A31" s="17" t="s">
        <v>200</v>
      </c>
      <c r="B31" s="53"/>
      <c r="C31" s="19" t="s">
        <v>201</v>
      </c>
    </row>
    <row r="32" spans="1:4" ht="46.8" x14ac:dyDescent="0.3">
      <c r="A32" s="28" t="s">
        <v>38</v>
      </c>
      <c r="B32" s="40"/>
      <c r="C32" s="29" t="s">
        <v>96</v>
      </c>
    </row>
    <row r="33" spans="1:4" x14ac:dyDescent="0.3">
      <c r="A33" s="28" t="s">
        <v>39</v>
      </c>
      <c r="B33" s="40"/>
      <c r="C33" s="29" t="s">
        <v>40</v>
      </c>
    </row>
    <row r="34" spans="1:4" x14ac:dyDescent="0.3">
      <c r="A34" s="28" t="s">
        <v>41</v>
      </c>
      <c r="B34" s="40"/>
      <c r="C34" s="28" t="s">
        <v>70</v>
      </c>
    </row>
    <row r="35" spans="1:4" hidden="1" x14ac:dyDescent="0.3">
      <c r="A35" s="28" t="s">
        <v>42</v>
      </c>
      <c r="B35" s="40"/>
      <c r="C35" s="32" t="s">
        <v>43</v>
      </c>
      <c r="D35" s="18" t="s">
        <v>44</v>
      </c>
    </row>
    <row r="36" spans="1:4" ht="47.25" customHeight="1" x14ac:dyDescent="0.3">
      <c r="A36" s="28" t="s">
        <v>45</v>
      </c>
      <c r="B36" s="40"/>
      <c r="C36" s="29" t="s">
        <v>202</v>
      </c>
    </row>
    <row r="37" spans="1:4" ht="32.25" customHeight="1" x14ac:dyDescent="0.3">
      <c r="A37" s="28" t="s">
        <v>46</v>
      </c>
      <c r="B37" s="40"/>
      <c r="C37" s="29" t="s">
        <v>47</v>
      </c>
    </row>
    <row r="38" spans="1:4" ht="28.2" customHeight="1" x14ac:dyDescent="0.3">
      <c r="A38" s="28" t="s">
        <v>48</v>
      </c>
      <c r="B38" s="40"/>
      <c r="C38" s="28" t="s">
        <v>97</v>
      </c>
    </row>
    <row r="39" spans="1:4" ht="48.6" customHeight="1" x14ac:dyDescent="0.3">
      <c r="A39" s="28" t="s">
        <v>81</v>
      </c>
      <c r="B39" s="40"/>
      <c r="C39" s="29" t="s">
        <v>213</v>
      </c>
    </row>
    <row r="40" spans="1:4" ht="31.2" x14ac:dyDescent="0.3">
      <c r="A40" s="28" t="s">
        <v>71</v>
      </c>
      <c r="B40" s="45" t="s">
        <v>121</v>
      </c>
      <c r="C40" s="29" t="s">
        <v>199</v>
      </c>
      <c r="D40" s="21" t="s">
        <v>74</v>
      </c>
    </row>
    <row r="41" spans="1:4" ht="24" customHeight="1" x14ac:dyDescent="0.3">
      <c r="A41" s="28" t="s">
        <v>114</v>
      </c>
      <c r="B41" s="39"/>
      <c r="C41" s="28" t="s">
        <v>120</v>
      </c>
      <c r="D41" s="58"/>
    </row>
    <row r="42" spans="1:4" ht="31.2" x14ac:dyDescent="0.3">
      <c r="A42" s="28" t="s">
        <v>49</v>
      </c>
      <c r="B42" s="40"/>
      <c r="C42" s="29" t="s">
        <v>50</v>
      </c>
    </row>
    <row r="43" spans="1:4" ht="18.600000000000001" customHeight="1" x14ac:dyDescent="0.3">
      <c r="A43" s="28" t="s">
        <v>51</v>
      </c>
      <c r="B43" s="40"/>
      <c r="C43" s="29" t="s">
        <v>198</v>
      </c>
    </row>
    <row r="44" spans="1:4" ht="31.5" customHeight="1" x14ac:dyDescent="0.3">
      <c r="A44" s="29" t="s">
        <v>84</v>
      </c>
      <c r="B44" s="40"/>
      <c r="C44" s="29" t="s">
        <v>85</v>
      </c>
    </row>
    <row r="45" spans="1:4" ht="24.75" customHeight="1" x14ac:dyDescent="0.3">
      <c r="A45" s="28" t="s">
        <v>83</v>
      </c>
      <c r="B45" s="40"/>
      <c r="C45" s="29" t="s">
        <v>86</v>
      </c>
    </row>
    <row r="46" spans="1:4" ht="37.5" customHeight="1" x14ac:dyDescent="0.3">
      <c r="A46" s="29" t="s">
        <v>105</v>
      </c>
      <c r="B46" s="40"/>
      <c r="C46" s="29" t="s">
        <v>87</v>
      </c>
    </row>
    <row r="47" spans="1:4" ht="46.8" x14ac:dyDescent="0.3">
      <c r="A47" s="16" t="s">
        <v>73</v>
      </c>
      <c r="B47" s="22">
        <f>'1obliczenia'!AI2</f>
        <v>6</v>
      </c>
      <c r="C47" s="29" t="s">
        <v>93</v>
      </c>
    </row>
    <row r="48" spans="1:4" ht="90.75" customHeight="1" x14ac:dyDescent="0.3">
      <c r="A48" s="19" t="s">
        <v>88</v>
      </c>
      <c r="B48" s="22" t="str">
        <f>'1obliczenia'!$AJ$2</f>
        <v>1,5 mm2 w ułożeniu B2 wg. Tablicy B.52.4</v>
      </c>
      <c r="C48" s="29" t="s">
        <v>98</v>
      </c>
    </row>
    <row r="49" spans="1:3" ht="18.75" customHeight="1" x14ac:dyDescent="0.3">
      <c r="A49" s="63" t="s">
        <v>204</v>
      </c>
      <c r="B49" s="63"/>
      <c r="C49" s="63"/>
    </row>
    <row r="50" spans="1:3" ht="52.5" customHeight="1" x14ac:dyDescent="0.3">
      <c r="A50" s="28" t="s">
        <v>112</v>
      </c>
      <c r="B50" s="39"/>
      <c r="C50" s="29" t="s">
        <v>154</v>
      </c>
    </row>
    <row r="51" spans="1:3" ht="78.75" customHeight="1" x14ac:dyDescent="0.3">
      <c r="A51" s="28" t="s">
        <v>113</v>
      </c>
      <c r="B51" s="39"/>
      <c r="C51" s="29" t="s">
        <v>155</v>
      </c>
    </row>
    <row r="52" spans="1:3" ht="24" customHeight="1" x14ac:dyDescent="0.3">
      <c r="A52" s="28" t="s">
        <v>159</v>
      </c>
      <c r="B52" s="52" t="s">
        <v>160</v>
      </c>
      <c r="C52" s="29"/>
    </row>
    <row r="87" spans="1:3" ht="21" customHeight="1" x14ac:dyDescent="0.3"/>
    <row r="89" spans="1:3" x14ac:dyDescent="0.3">
      <c r="A89" s="61" t="s">
        <v>103</v>
      </c>
      <c r="B89" s="61"/>
      <c r="C89" s="61"/>
    </row>
    <row r="92" spans="1:3" ht="18.75" customHeight="1" x14ac:dyDescent="0.3">
      <c r="B92" s="62"/>
      <c r="C92" s="62"/>
    </row>
    <row r="93" spans="1:3" ht="15" customHeight="1" x14ac:dyDescent="0.3">
      <c r="B93" s="37"/>
      <c r="C93" s="23"/>
    </row>
    <row r="94" spans="1:3" ht="15" customHeight="1" x14ac:dyDescent="0.3">
      <c r="B94" s="37"/>
      <c r="C94" s="23"/>
    </row>
    <row r="95" spans="1:3" ht="15" customHeight="1" x14ac:dyDescent="0.3">
      <c r="B95" s="37"/>
      <c r="C95" s="23"/>
    </row>
    <row r="96" spans="1:3" ht="15" customHeight="1" x14ac:dyDescent="0.3">
      <c r="B96" s="37"/>
      <c r="C96" s="23"/>
    </row>
    <row r="97" spans="2:3" ht="15" customHeight="1" x14ac:dyDescent="0.3">
      <c r="B97" s="37"/>
      <c r="C97" s="23"/>
    </row>
    <row r="98" spans="2:3" ht="15" customHeight="1" x14ac:dyDescent="0.3">
      <c r="B98" s="37"/>
      <c r="C98" s="23"/>
    </row>
    <row r="99" spans="2:3" ht="15" customHeight="1" x14ac:dyDescent="0.3">
      <c r="B99" s="37"/>
      <c r="C99" s="23"/>
    </row>
    <row r="100" spans="2:3" ht="15" customHeight="1" x14ac:dyDescent="0.3">
      <c r="B100" s="37"/>
      <c r="C100" s="23"/>
    </row>
    <row r="101" spans="2:3" ht="15" customHeight="1" x14ac:dyDescent="0.3">
      <c r="B101" s="37"/>
      <c r="C101" s="23"/>
    </row>
    <row r="102" spans="2:3" ht="15" customHeight="1" x14ac:dyDescent="0.3">
      <c r="B102" s="37"/>
      <c r="C102" s="23"/>
    </row>
    <row r="141" spans="1:3" x14ac:dyDescent="0.3">
      <c r="A141" s="61" t="s">
        <v>104</v>
      </c>
      <c r="B141" s="61"/>
      <c r="C141" s="61"/>
    </row>
    <row r="193" spans="1:3" x14ac:dyDescent="0.3">
      <c r="A193" s="61" t="s">
        <v>108</v>
      </c>
      <c r="B193" s="61"/>
      <c r="C193" s="61"/>
    </row>
    <row r="237" spans="1:3" x14ac:dyDescent="0.3">
      <c r="A237" s="61" t="s">
        <v>109</v>
      </c>
      <c r="B237" s="61"/>
      <c r="C237" s="61"/>
    </row>
    <row r="295" spans="2:2" x14ac:dyDescent="0.3">
      <c r="B295" s="36" t="s">
        <v>110</v>
      </c>
    </row>
    <row r="296" spans="2:2" x14ac:dyDescent="0.3">
      <c r="B296" s="36" t="s">
        <v>111</v>
      </c>
    </row>
  </sheetData>
  <mergeCells count="9">
    <mergeCell ref="A193:C193"/>
    <mergeCell ref="A237:C237"/>
    <mergeCell ref="A141:C141"/>
    <mergeCell ref="A1:C1"/>
    <mergeCell ref="B92:C92"/>
    <mergeCell ref="A89:C89"/>
    <mergeCell ref="A9:C9"/>
    <mergeCell ref="A18:C18"/>
    <mergeCell ref="A49:C49"/>
  </mergeCells>
  <dataValidations count="1">
    <dataValidation showDropDown="1" showInputMessage="1" showErrorMessage="1" sqref="B41" xr:uid="{00000000-0002-0000-0500-000000000000}"/>
  </dataValidations>
  <hyperlinks>
    <hyperlink ref="D40" r:id="rId1" xr:uid="{00000000-0004-0000-0500-000000000000}"/>
    <hyperlink ref="D35" r:id="rId2" xr:uid="{00000000-0004-0000-0500-000001000000}"/>
    <hyperlink ref="D23" r:id="rId3" xr:uid="{00000000-0004-0000-0500-000002000000}"/>
    <hyperlink ref="B4" r:id="rId4" xr:uid="{00000000-0004-0000-0500-000003000000}"/>
  </hyperlinks>
  <pageMargins left="0.7" right="0.7" top="0.75" bottom="0.75" header="0.51180555555555496" footer="0.51180555555555496"/>
  <pageSetup paperSize="9" firstPageNumber="0" orientation="portrait" horizontalDpi="300" verticalDpi="300" r:id="rId5"/>
  <drawing r:id="rId6"/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InputMessage="1" showErrorMessage="1" xr:uid="{00000000-0002-0000-0500-000001000000}">
          <x14:formula1>
            <xm:f>'obiekty - legenda'!$F$2:$F$3</xm:f>
          </x14:formula1>
          <xm:sqref>B15</xm:sqref>
        </x14:dataValidation>
        <x14:dataValidation type="list" allowBlank="1" showInputMessage="1" showErrorMessage="1" xr:uid="{00000000-0002-0000-0500-000002000000}">
          <x14:formula1>
            <xm:f>'obiekty - legenda'!$C$2:$C$5</xm:f>
          </x14:formula1>
          <xm:sqref>B10</xm:sqref>
        </x14:dataValidation>
        <x14:dataValidation type="list" allowBlank="1" showInputMessage="1" showErrorMessage="1" xr:uid="{00000000-0002-0000-0500-000003000000}">
          <x14:formula1>
            <xm:f>'C:\Users\HP\Documents\[arkusz_danych_1.22_-_uzgodnienia_ppoz_pv.xlsx]obiekty - legenda'!#REF!</xm:f>
          </x14:formula1>
          <xm:sqref>B10</xm:sqref>
        </x14:dataValidation>
        <x14:dataValidation type="list" allowBlank="1" showInputMessage="1" showErrorMessage="1" xr:uid="{00000000-0002-0000-0500-000004000000}">
          <x14:formula1>
            <xm:f>'obiekty - legenda'!$E$2:$E$3</xm:f>
          </x14:formula1>
          <xm:sqref>B16:B17</xm:sqref>
        </x14:dataValidation>
        <x14:dataValidation type="list" allowBlank="1" showInputMessage="1" showErrorMessage="1" xr:uid="{00000000-0002-0000-0500-000005000000}">
          <x14:formula1>
            <xm:f>'obiekty - legenda'!$D$2:$D$4</xm:f>
          </x14:formula1>
          <xm:sqref>B12</xm:sqref>
        </x14:dataValidation>
        <x14:dataValidation type="list" showInputMessage="1" showErrorMessage="1" xr:uid="{00000000-0002-0000-0500-000006000000}">
          <x14:formula1>
            <xm:f>'obiekty - legenda'!$H$2:$H$6</xm:f>
          </x14:formula1>
          <xm:sqref>B40</xm:sqref>
        </x14:dataValidation>
        <x14:dataValidation type="list" allowBlank="1" showInputMessage="1" showErrorMessage="1" xr:uid="{00000000-0002-0000-0500-000007000000}">
          <x14:formula1>
            <xm:f>'obiekty - legenda'!$G$2:$G$3</xm:f>
          </x14:formula1>
          <xm:sqref>B17</xm:sqref>
        </x14:dataValidation>
        <x14:dataValidation type="list" allowBlank="1" showInputMessage="1" showErrorMessage="1" xr:uid="{00000000-0002-0000-0500-000008000000}">
          <x14:formula1>
            <xm:f>'obiekty - legenda'!$O$2:$O$3</xm:f>
          </x14:formula1>
          <xm:sqref>B52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832EC6-B302-4704-88B4-6B3124487CD8}">
  <dimension ref="A1:C27"/>
  <sheetViews>
    <sheetView topLeftCell="A22" zoomScaleNormal="100" workbookViewId="0">
      <selection activeCell="C23" sqref="C23"/>
    </sheetView>
  </sheetViews>
  <sheetFormatPr defaultRowHeight="14.4" x14ac:dyDescent="0.3"/>
  <cols>
    <col min="1" max="1" width="63.33203125" customWidth="1"/>
    <col min="2" max="2" width="61.109375" customWidth="1"/>
    <col min="3" max="3" width="78.88671875" customWidth="1"/>
  </cols>
  <sheetData>
    <row r="1" spans="1:3" ht="15.6" x14ac:dyDescent="0.3">
      <c r="A1" s="62" t="s">
        <v>168</v>
      </c>
      <c r="B1" s="62"/>
      <c r="C1" s="62"/>
    </row>
    <row r="2" spans="1:3" ht="15.6" x14ac:dyDescent="0.3">
      <c r="A2" s="56" t="s">
        <v>205</v>
      </c>
      <c r="B2" s="36"/>
      <c r="C2" s="15"/>
    </row>
    <row r="3" spans="1:3" ht="15.6" x14ac:dyDescent="0.3">
      <c r="A3" s="20" t="s">
        <v>82</v>
      </c>
      <c r="B3" s="36"/>
      <c r="C3" s="15"/>
    </row>
    <row r="4" spans="1:3" ht="15.6" x14ac:dyDescent="0.3">
      <c r="A4" s="20" t="s">
        <v>169</v>
      </c>
      <c r="B4" s="57" t="s">
        <v>157</v>
      </c>
      <c r="C4" s="15"/>
    </row>
    <row r="5" spans="1:3" ht="15.6" x14ac:dyDescent="0.3">
      <c r="A5" s="20" t="s">
        <v>206</v>
      </c>
      <c r="B5" s="15" t="s">
        <v>207</v>
      </c>
      <c r="C5" s="15" t="s">
        <v>208</v>
      </c>
    </row>
    <row r="6" spans="1:3" ht="15.6" x14ac:dyDescent="0.3">
      <c r="A6" s="20" t="s">
        <v>124</v>
      </c>
      <c r="B6" s="36"/>
      <c r="C6" s="15"/>
    </row>
    <row r="7" spans="1:3" ht="15.6" x14ac:dyDescent="0.3">
      <c r="A7" s="37" t="s">
        <v>1</v>
      </c>
      <c r="B7" s="37" t="s">
        <v>2</v>
      </c>
      <c r="C7" s="37" t="s">
        <v>3</v>
      </c>
    </row>
    <row r="8" spans="1:3" ht="15.6" x14ac:dyDescent="0.3">
      <c r="A8" s="59" t="s">
        <v>170</v>
      </c>
      <c r="B8" s="59"/>
      <c r="C8" s="59"/>
    </row>
    <row r="9" spans="1:3" ht="46.8" x14ac:dyDescent="0.3">
      <c r="A9" s="28" t="s">
        <v>171</v>
      </c>
      <c r="B9" s="30"/>
      <c r="C9" s="14" t="s">
        <v>217</v>
      </c>
    </row>
    <row r="10" spans="1:3" ht="15.6" x14ac:dyDescent="0.3">
      <c r="A10" s="59" t="s">
        <v>172</v>
      </c>
      <c r="B10" s="59"/>
      <c r="C10" s="59"/>
    </row>
    <row r="11" spans="1:3" ht="22.5" customHeight="1" x14ac:dyDescent="0.3">
      <c r="A11" s="28" t="s">
        <v>173</v>
      </c>
      <c r="B11" s="54"/>
      <c r="C11" s="29" t="s">
        <v>218</v>
      </c>
    </row>
    <row r="12" spans="1:3" ht="44.4" customHeight="1" x14ac:dyDescent="0.3">
      <c r="A12" s="28" t="s">
        <v>174</v>
      </c>
      <c r="B12" s="30"/>
      <c r="C12" s="29" t="s">
        <v>175</v>
      </c>
    </row>
    <row r="13" spans="1:3" ht="36.6" customHeight="1" x14ac:dyDescent="0.3">
      <c r="A13" s="28" t="s">
        <v>176</v>
      </c>
      <c r="B13" s="30"/>
      <c r="C13" s="29" t="s">
        <v>177</v>
      </c>
    </row>
    <row r="14" spans="1:3" ht="15.6" x14ac:dyDescent="0.3">
      <c r="A14" s="59" t="s">
        <v>178</v>
      </c>
      <c r="B14" s="59"/>
      <c r="C14" s="59"/>
    </row>
    <row r="15" spans="1:3" ht="19.95" customHeight="1" x14ac:dyDescent="0.3">
      <c r="A15" s="28" t="s">
        <v>179</v>
      </c>
      <c r="B15" s="39"/>
      <c r="C15" s="30"/>
    </row>
    <row r="16" spans="1:3" ht="25.2" customHeight="1" x14ac:dyDescent="0.3">
      <c r="A16" s="28" t="s">
        <v>180</v>
      </c>
      <c r="B16" s="53"/>
      <c r="C16" s="28" t="s">
        <v>181</v>
      </c>
    </row>
    <row r="17" spans="1:3" ht="34.950000000000003" customHeight="1" x14ac:dyDescent="0.3">
      <c r="A17" s="28" t="s">
        <v>182</v>
      </c>
      <c r="B17" s="39"/>
      <c r="C17" s="29" t="s">
        <v>183</v>
      </c>
    </row>
    <row r="18" spans="1:3" ht="32.4" customHeight="1" x14ac:dyDescent="0.3">
      <c r="A18" s="28" t="s">
        <v>184</v>
      </c>
      <c r="B18" s="39"/>
      <c r="C18" s="29" t="s">
        <v>183</v>
      </c>
    </row>
    <row r="19" spans="1:3" ht="36.6" customHeight="1" x14ac:dyDescent="0.3">
      <c r="A19" s="28" t="s">
        <v>185</v>
      </c>
      <c r="B19" s="39"/>
      <c r="C19" s="29" t="s">
        <v>183</v>
      </c>
    </row>
    <row r="20" spans="1:3" ht="31.2" customHeight="1" x14ac:dyDescent="0.3">
      <c r="A20" s="28" t="s">
        <v>186</v>
      </c>
      <c r="B20" s="30"/>
      <c r="C20" s="29" t="s">
        <v>209</v>
      </c>
    </row>
    <row r="21" spans="1:3" ht="42" customHeight="1" x14ac:dyDescent="0.3">
      <c r="A21" s="29" t="s">
        <v>190</v>
      </c>
      <c r="B21" s="41" t="s">
        <v>10</v>
      </c>
      <c r="C21" s="29" t="s">
        <v>219</v>
      </c>
    </row>
    <row r="22" spans="1:3" ht="53.25" customHeight="1" x14ac:dyDescent="0.3">
      <c r="A22" s="29" t="s">
        <v>11</v>
      </c>
      <c r="B22" s="39"/>
      <c r="C22" s="29" t="s">
        <v>220</v>
      </c>
    </row>
    <row r="23" spans="1:3" ht="78" x14ac:dyDescent="0.3">
      <c r="A23" s="29" t="s">
        <v>95</v>
      </c>
      <c r="B23" s="41" t="s">
        <v>191</v>
      </c>
      <c r="C23" s="29" t="s">
        <v>72</v>
      </c>
    </row>
    <row r="24" spans="1:3" ht="46.8" x14ac:dyDescent="0.3">
      <c r="A24" s="29" t="s">
        <v>187</v>
      </c>
      <c r="B24" s="39"/>
      <c r="C24" s="19" t="s">
        <v>188</v>
      </c>
    </row>
    <row r="25" spans="1:3" ht="31.2" x14ac:dyDescent="0.3">
      <c r="A25" s="29" t="s">
        <v>84</v>
      </c>
      <c r="B25" s="39"/>
      <c r="C25" s="29" t="s">
        <v>85</v>
      </c>
    </row>
    <row r="26" spans="1:3" ht="24.6" customHeight="1" x14ac:dyDescent="0.3">
      <c r="A26" s="28" t="s">
        <v>83</v>
      </c>
      <c r="B26" s="39"/>
      <c r="C26" s="29" t="s">
        <v>86</v>
      </c>
    </row>
    <row r="27" spans="1:3" ht="36.6" customHeight="1" x14ac:dyDescent="0.3">
      <c r="A27" s="29" t="s">
        <v>189</v>
      </c>
      <c r="B27" s="54"/>
      <c r="C27" s="29" t="s">
        <v>210</v>
      </c>
    </row>
  </sheetData>
  <mergeCells count="4">
    <mergeCell ref="A1:C1"/>
    <mergeCell ref="A8:C8"/>
    <mergeCell ref="A10:C10"/>
    <mergeCell ref="A14:C14"/>
  </mergeCells>
  <hyperlinks>
    <hyperlink ref="B4" r:id="rId1" xr:uid="{AA6CA541-2032-4EAF-91FD-C8B86849856C}"/>
    <hyperlink ref="A2" r:id="rId2" xr:uid="{E1565C1F-FC42-4E18-98B8-E6BBE6101F1F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94B40D45-AEC8-4C94-9B11-9AD0B1C140A9}">
          <x14:formula1>
            <xm:f>'obiekty - legenda'!$P$2:$P$4</xm:f>
          </x14:formula1>
          <xm:sqref>B27</xm:sqref>
        </x14:dataValidation>
        <x14:dataValidation type="list" allowBlank="1" showInputMessage="1" showErrorMessage="1" xr:uid="{8949388E-2171-4DE3-B7AA-8BB698F980DF}">
          <x14:formula1>
            <xm:f>'obiekty - legenda'!$C$11:$C$13</xm:f>
          </x14:formula1>
          <xm:sqref>B21</xm:sqref>
        </x14:dataValidation>
        <x14:dataValidation type="list" allowBlank="1" showInputMessage="1" showErrorMessage="1" xr:uid="{D496F948-9A40-4317-95FD-C32522B75A60}">
          <x14:formula1>
            <xm:f>'obiekty - legenda'!$D$11:$D$13</xm:f>
          </x14:formula1>
          <xm:sqref>B23</xm:sqref>
        </x14:dataValidation>
        <x14:dataValidation type="list" allowBlank="1" showInputMessage="1" showErrorMessage="1" xr:uid="{9C96B400-4BBE-4935-99D2-2186DF80D18B}">
          <x14:formula1>
            <xm:f>'obiekty - legenda'!$Q$2:$Q$4</xm:f>
          </x14:formula1>
          <xm:sqref>B11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196"/>
  <sheetViews>
    <sheetView zoomScaleNormal="100" workbookViewId="0">
      <selection activeCell="A10" sqref="A10:C10"/>
    </sheetView>
  </sheetViews>
  <sheetFormatPr defaultColWidth="8.6640625" defaultRowHeight="15.6" x14ac:dyDescent="0.3"/>
  <cols>
    <col min="1" max="1" width="56.6640625" style="15" customWidth="1"/>
    <col min="2" max="2" width="56.33203125" style="15" customWidth="1"/>
    <col min="3" max="3" width="78.109375" style="15" customWidth="1"/>
    <col min="4" max="4" width="36" style="15" customWidth="1"/>
    <col min="5" max="16384" width="8.6640625" style="15"/>
  </cols>
  <sheetData>
    <row r="1" spans="1:3" ht="24.75" customHeight="1" x14ac:dyDescent="0.3">
      <c r="A1" s="64" t="s">
        <v>156</v>
      </c>
      <c r="B1" s="64"/>
      <c r="C1" s="64"/>
    </row>
    <row r="2" spans="1:3" ht="47.25" customHeight="1" x14ac:dyDescent="0.3">
      <c r="A2" s="65" t="s">
        <v>164</v>
      </c>
      <c r="B2" s="65"/>
      <c r="C2" s="65"/>
    </row>
    <row r="3" spans="1:3" ht="18" customHeight="1" x14ac:dyDescent="0.35">
      <c r="A3" s="66" t="s">
        <v>119</v>
      </c>
      <c r="B3" s="67"/>
      <c r="C3" s="67"/>
    </row>
    <row r="4" spans="1:3" ht="18" customHeight="1" x14ac:dyDescent="0.35">
      <c r="A4" s="20" t="s">
        <v>125</v>
      </c>
      <c r="B4" s="47"/>
      <c r="C4" s="47"/>
    </row>
    <row r="5" spans="1:3" ht="18" customHeight="1" x14ac:dyDescent="0.35">
      <c r="A5" s="20" t="s">
        <v>122</v>
      </c>
      <c r="B5" s="47"/>
      <c r="C5" s="47"/>
    </row>
    <row r="6" spans="1:3" ht="18" customHeight="1" x14ac:dyDescent="0.35">
      <c r="A6" s="20" t="s">
        <v>124</v>
      </c>
      <c r="B6" s="47"/>
      <c r="C6" s="47"/>
    </row>
    <row r="7" spans="1:3" x14ac:dyDescent="0.3">
      <c r="A7" s="15" t="s">
        <v>1</v>
      </c>
      <c r="B7" s="15" t="s">
        <v>2</v>
      </c>
      <c r="C7" s="15" t="s">
        <v>3</v>
      </c>
    </row>
    <row r="8" spans="1:3" x14ac:dyDescent="0.3">
      <c r="A8" s="59" t="s">
        <v>127</v>
      </c>
      <c r="B8" s="59"/>
      <c r="C8" s="59"/>
    </row>
    <row r="9" spans="1:3" ht="50.25" customHeight="1" x14ac:dyDescent="0.3">
      <c r="A9" s="28" t="s">
        <v>128</v>
      </c>
      <c r="B9" s="28"/>
      <c r="C9" s="29" t="s">
        <v>129</v>
      </c>
    </row>
    <row r="10" spans="1:3" ht="64.5" customHeight="1" x14ac:dyDescent="0.3">
      <c r="A10" s="28" t="s">
        <v>165</v>
      </c>
      <c r="B10" s="28"/>
      <c r="C10" s="29" t="s">
        <v>166</v>
      </c>
    </row>
    <row r="11" spans="1:3" ht="48" customHeight="1" x14ac:dyDescent="0.3">
      <c r="A11" s="29" t="s">
        <v>123</v>
      </c>
      <c r="B11" s="46"/>
      <c r="C11" s="29" t="s">
        <v>126</v>
      </c>
    </row>
    <row r="12" spans="1:3" ht="31.5" customHeight="1" x14ac:dyDescent="0.3">
      <c r="A12" s="48" t="s">
        <v>134</v>
      </c>
      <c r="B12" s="49" t="s">
        <v>136</v>
      </c>
      <c r="C12" s="48" t="s">
        <v>151</v>
      </c>
    </row>
    <row r="13" spans="1:3" ht="20.100000000000001" customHeight="1" x14ac:dyDescent="0.3">
      <c r="A13" s="48" t="s">
        <v>137</v>
      </c>
      <c r="B13" s="49" t="s">
        <v>130</v>
      </c>
      <c r="C13" s="48" t="s">
        <v>151</v>
      </c>
    </row>
    <row r="14" spans="1:3" ht="20.100000000000001" customHeight="1" x14ac:dyDescent="0.3">
      <c r="A14" s="48" t="s">
        <v>138</v>
      </c>
      <c r="B14" s="49" t="s">
        <v>148</v>
      </c>
      <c r="C14" s="48" t="s">
        <v>151</v>
      </c>
    </row>
    <row r="15" spans="1:3" ht="20.100000000000001" customHeight="1" x14ac:dyDescent="0.3">
      <c r="A15" s="48" t="s">
        <v>139</v>
      </c>
      <c r="B15" s="49" t="s">
        <v>140</v>
      </c>
      <c r="C15" s="48" t="s">
        <v>151</v>
      </c>
    </row>
    <row r="16" spans="1:3" ht="46.8" x14ac:dyDescent="0.3">
      <c r="A16" s="28" t="s">
        <v>162</v>
      </c>
      <c r="B16" s="28"/>
      <c r="C16" s="29" t="s">
        <v>163</v>
      </c>
    </row>
    <row r="44" spans="1:3" ht="21" customHeight="1" x14ac:dyDescent="0.3"/>
    <row r="47" spans="1:3" x14ac:dyDescent="0.3">
      <c r="B47" s="35"/>
    </row>
    <row r="48" spans="1:3" x14ac:dyDescent="0.3">
      <c r="A48" s="35"/>
      <c r="C48" s="35"/>
    </row>
    <row r="49" spans="2:3" ht="18.75" customHeight="1" x14ac:dyDescent="0.3"/>
    <row r="50" spans="2:3" ht="15" customHeight="1" x14ac:dyDescent="0.3">
      <c r="B50" s="37"/>
    </row>
    <row r="51" spans="2:3" ht="15" customHeight="1" x14ac:dyDescent="0.3">
      <c r="B51" s="23"/>
      <c r="C51" s="37"/>
    </row>
    <row r="52" spans="2:3" ht="15" customHeight="1" x14ac:dyDescent="0.3">
      <c r="B52" s="23"/>
      <c r="C52" s="23"/>
    </row>
    <row r="53" spans="2:3" ht="15" customHeight="1" x14ac:dyDescent="0.3">
      <c r="B53" s="23"/>
      <c r="C53" s="23"/>
    </row>
    <row r="54" spans="2:3" ht="15" customHeight="1" x14ac:dyDescent="0.3">
      <c r="B54" s="23"/>
      <c r="C54" s="23"/>
    </row>
    <row r="55" spans="2:3" ht="15" customHeight="1" x14ac:dyDescent="0.3">
      <c r="B55" s="23"/>
      <c r="C55" s="23"/>
    </row>
    <row r="56" spans="2:3" ht="15" customHeight="1" x14ac:dyDescent="0.3">
      <c r="B56" s="23"/>
      <c r="C56" s="23"/>
    </row>
    <row r="57" spans="2:3" ht="15" customHeight="1" x14ac:dyDescent="0.3">
      <c r="B57" s="23"/>
      <c r="C57" s="23"/>
    </row>
    <row r="58" spans="2:3" ht="15" customHeight="1" x14ac:dyDescent="0.3">
      <c r="B58" s="23"/>
      <c r="C58" s="23"/>
    </row>
    <row r="59" spans="2:3" ht="15" customHeight="1" x14ac:dyDescent="0.3">
      <c r="B59" s="23"/>
      <c r="C59" s="23"/>
    </row>
    <row r="60" spans="2:3" x14ac:dyDescent="0.3">
      <c r="B60" s="23"/>
      <c r="C60" s="23"/>
    </row>
    <row r="61" spans="2:3" x14ac:dyDescent="0.3">
      <c r="C61" s="23"/>
    </row>
    <row r="99" spans="1:3" x14ac:dyDescent="0.3">
      <c r="B99" s="35"/>
    </row>
    <row r="100" spans="1:3" x14ac:dyDescent="0.3">
      <c r="A100" s="35"/>
      <c r="C100" s="35"/>
    </row>
    <row r="151" spans="1:3" x14ac:dyDescent="0.3">
      <c r="B151" s="35"/>
    </row>
    <row r="152" spans="1:3" x14ac:dyDescent="0.3">
      <c r="A152" s="35"/>
      <c r="C152" s="35"/>
    </row>
    <row r="195" spans="1:3" x14ac:dyDescent="0.3">
      <c r="B195" s="35"/>
    </row>
    <row r="196" spans="1:3" x14ac:dyDescent="0.3">
      <c r="A196" s="35"/>
      <c r="C196" s="35"/>
    </row>
  </sheetData>
  <mergeCells count="4">
    <mergeCell ref="A1:C1"/>
    <mergeCell ref="A8:C8"/>
    <mergeCell ref="A2:C2"/>
    <mergeCell ref="A3:C3"/>
  </mergeCells>
  <hyperlinks>
    <hyperlink ref="A3" r:id="rId1" xr:uid="{00000000-0004-0000-0700-000000000000}"/>
  </hyperlinks>
  <pageMargins left="0.7" right="0.7" top="0.75" bottom="0.75" header="0.51180555555555496" footer="0.51180555555555496"/>
  <pageSetup paperSize="9" firstPageNumber="0" orientation="portrait" horizontalDpi="300" verticalDpi="300"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00000000-0002-0000-0700-000000000000}">
          <x14:formula1>
            <xm:f>'obiekty - legenda'!$L$2:$L$8</xm:f>
          </x14:formula1>
          <xm:sqref>B15</xm:sqref>
        </x14:dataValidation>
        <x14:dataValidation type="list" allowBlank="1" showInputMessage="1" showErrorMessage="1" xr:uid="{00000000-0002-0000-0700-000001000000}">
          <x14:formula1>
            <xm:f>'obiekty - legenda'!$K$2:$K$5</xm:f>
          </x14:formula1>
          <xm:sqref>B14</xm:sqref>
        </x14:dataValidation>
        <x14:dataValidation type="list" allowBlank="1" showInputMessage="1" showErrorMessage="1" xr:uid="{00000000-0002-0000-0700-000002000000}">
          <x14:formula1>
            <xm:f>'obiekty - legenda'!$I$2:$I$3</xm:f>
          </x14:formula1>
          <xm:sqref>B12</xm:sqref>
        </x14:dataValidation>
        <x14:dataValidation type="list" allowBlank="1" showInputMessage="1" showErrorMessage="1" xr:uid="{00000000-0002-0000-0700-000003000000}">
          <x14:formula1>
            <xm:f>'obiekty - legenda'!$J$2:$J$5</xm:f>
          </x14:formula1>
          <xm:sqref>B13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C1:Q16"/>
  <sheetViews>
    <sheetView zoomScaleNormal="100" workbookViewId="0">
      <selection activeCell="B7" sqref="B7"/>
    </sheetView>
  </sheetViews>
  <sheetFormatPr defaultColWidth="8.6640625" defaultRowHeight="14.4" x14ac:dyDescent="0.3"/>
  <cols>
    <col min="3" max="3" width="20.33203125" customWidth="1"/>
    <col min="4" max="4" width="19.88671875" customWidth="1"/>
    <col min="5" max="5" width="11.33203125" customWidth="1"/>
    <col min="6" max="6" width="10.5546875" customWidth="1"/>
    <col min="7" max="7" width="11.88671875" customWidth="1"/>
    <col min="8" max="8" width="8.88671875" customWidth="1"/>
  </cols>
  <sheetData>
    <row r="1" spans="3:17" ht="15.6" x14ac:dyDescent="0.3">
      <c r="C1" t="s">
        <v>58</v>
      </c>
      <c r="D1" t="s">
        <v>59</v>
      </c>
      <c r="E1" t="s">
        <v>57</v>
      </c>
      <c r="F1" t="s">
        <v>66</v>
      </c>
      <c r="G1" t="s">
        <v>115</v>
      </c>
      <c r="H1" s="9" t="s">
        <v>75</v>
      </c>
      <c r="I1" s="50" t="s">
        <v>134</v>
      </c>
      <c r="J1" s="50" t="s">
        <v>137</v>
      </c>
      <c r="K1" s="50" t="s">
        <v>138</v>
      </c>
      <c r="L1" s="50" t="s">
        <v>139</v>
      </c>
      <c r="M1" t="s">
        <v>152</v>
      </c>
      <c r="O1" s="50" t="s">
        <v>159</v>
      </c>
      <c r="P1" s="28" t="s">
        <v>189</v>
      </c>
      <c r="Q1" s="15" t="s">
        <v>173</v>
      </c>
    </row>
    <row r="2" spans="3:17" ht="15.6" x14ac:dyDescent="0.3">
      <c r="C2" s="5" t="s">
        <v>10</v>
      </c>
      <c r="D2" t="s">
        <v>12</v>
      </c>
      <c r="E2" t="s">
        <v>60</v>
      </c>
      <c r="F2" t="s">
        <v>60</v>
      </c>
      <c r="G2" t="s">
        <v>60</v>
      </c>
      <c r="H2" t="s">
        <v>121</v>
      </c>
      <c r="I2" t="s">
        <v>135</v>
      </c>
      <c r="J2" s="15" t="s">
        <v>130</v>
      </c>
      <c r="K2" t="s">
        <v>147</v>
      </c>
      <c r="L2" t="s">
        <v>140</v>
      </c>
      <c r="M2" t="s">
        <v>153</v>
      </c>
      <c r="O2" t="s">
        <v>160</v>
      </c>
    </row>
    <row r="3" spans="3:17" ht="100.8" x14ac:dyDescent="0.3">
      <c r="C3" s="8" t="s">
        <v>106</v>
      </c>
      <c r="D3" s="2" t="s">
        <v>61</v>
      </c>
      <c r="E3" t="s">
        <v>17</v>
      </c>
      <c r="F3" t="s">
        <v>17</v>
      </c>
      <c r="G3" t="s">
        <v>17</v>
      </c>
      <c r="H3" t="s">
        <v>76</v>
      </c>
      <c r="I3" t="s">
        <v>136</v>
      </c>
      <c r="J3" t="s">
        <v>131</v>
      </c>
      <c r="K3" t="s">
        <v>148</v>
      </c>
      <c r="L3" t="s">
        <v>141</v>
      </c>
      <c r="M3" t="s">
        <v>107</v>
      </c>
      <c r="O3" t="s">
        <v>161</v>
      </c>
      <c r="P3" t="s">
        <v>60</v>
      </c>
      <c r="Q3" t="s">
        <v>211</v>
      </c>
    </row>
    <row r="4" spans="3:17" ht="57.6" x14ac:dyDescent="0.3">
      <c r="C4" s="5" t="s">
        <v>62</v>
      </c>
      <c r="D4" s="2" t="s">
        <v>63</v>
      </c>
      <c r="H4" t="s">
        <v>77</v>
      </c>
      <c r="J4" t="s">
        <v>132</v>
      </c>
      <c r="K4" t="s">
        <v>149</v>
      </c>
      <c r="L4" t="s">
        <v>142</v>
      </c>
      <c r="P4" t="s">
        <v>17</v>
      </c>
      <c r="Q4" t="s">
        <v>212</v>
      </c>
    </row>
    <row r="5" spans="3:17" x14ac:dyDescent="0.3">
      <c r="C5" s="5"/>
      <c r="H5" t="s">
        <v>78</v>
      </c>
      <c r="J5" t="s">
        <v>133</v>
      </c>
      <c r="K5" t="s">
        <v>150</v>
      </c>
      <c r="L5" t="s">
        <v>143</v>
      </c>
    </row>
    <row r="6" spans="3:17" x14ac:dyDescent="0.3">
      <c r="C6" s="5"/>
      <c r="H6" t="s">
        <v>79</v>
      </c>
      <c r="L6" t="s">
        <v>144</v>
      </c>
    </row>
    <row r="7" spans="3:17" x14ac:dyDescent="0.3">
      <c r="C7" s="5"/>
      <c r="H7" t="s">
        <v>80</v>
      </c>
      <c r="L7" t="s">
        <v>145</v>
      </c>
    </row>
    <row r="8" spans="3:17" x14ac:dyDescent="0.3">
      <c r="C8" s="5"/>
      <c r="L8" t="s">
        <v>146</v>
      </c>
    </row>
    <row r="9" spans="3:17" x14ac:dyDescent="0.3">
      <c r="C9" s="5"/>
    </row>
    <row r="10" spans="3:17" ht="47.25" customHeight="1" x14ac:dyDescent="0.3">
      <c r="C10" t="s">
        <v>58</v>
      </c>
      <c r="D10" t="s">
        <v>59</v>
      </c>
      <c r="H10" s="9" t="s">
        <v>75</v>
      </c>
    </row>
    <row r="11" spans="3:17" ht="32.25" customHeight="1" x14ac:dyDescent="0.3">
      <c r="C11" s="5" t="s">
        <v>10</v>
      </c>
      <c r="D11" t="s">
        <v>191</v>
      </c>
    </row>
    <row r="12" spans="3:17" ht="100.8" x14ac:dyDescent="0.3">
      <c r="C12" s="8" t="s">
        <v>192</v>
      </c>
      <c r="D12" s="2" t="s">
        <v>193</v>
      </c>
      <c r="H12" t="s">
        <v>76</v>
      </c>
    </row>
    <row r="13" spans="3:17" ht="57.6" x14ac:dyDescent="0.3">
      <c r="C13" s="5" t="s">
        <v>62</v>
      </c>
      <c r="D13" s="2" t="s">
        <v>63</v>
      </c>
      <c r="H13" t="s">
        <v>77</v>
      </c>
    </row>
    <row r="14" spans="3:17" x14ac:dyDescent="0.3">
      <c r="C14" s="5"/>
      <c r="H14" t="s">
        <v>78</v>
      </c>
    </row>
    <row r="15" spans="3:17" x14ac:dyDescent="0.3">
      <c r="C15" s="5"/>
      <c r="H15" t="s">
        <v>79</v>
      </c>
    </row>
    <row r="16" spans="3:17" x14ac:dyDescent="0.3">
      <c r="C16" s="5"/>
      <c r="H16" t="s">
        <v>80</v>
      </c>
    </row>
  </sheetData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1obliczenia</vt:lpstr>
      <vt:lpstr>dane Inwestora i Wykonawcy</vt:lpstr>
      <vt:lpstr>projekt PV</vt:lpstr>
      <vt:lpstr>zgłoszenia magazynów energii</vt:lpstr>
      <vt:lpstr>analiza odgromowa</vt:lpstr>
      <vt:lpstr>obiekty - legenda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HP</dc:creator>
  <dc:description/>
  <cp:lastModifiedBy>user</cp:lastModifiedBy>
  <cp:revision>3</cp:revision>
  <dcterms:created xsi:type="dcterms:W3CDTF">2006-09-22T13:37:51Z</dcterms:created>
  <dcterms:modified xsi:type="dcterms:W3CDTF">2026-07-07T11:21:17Z</dcterms:modified>
  <dc:language>pl-PL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